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0" windowWidth="11280" windowHeight="6560" activeTab="0"/>
  </bookViews>
  <sheets>
    <sheet name="2021" sheetId="1" r:id="rId1"/>
    <sheet name="Öğrenci Listesi" sheetId="2" r:id="rId2"/>
    <sheet name="Birimler" sheetId="3" r:id="rId3"/>
    <sheet name="Takvim" sheetId="4" r:id="rId4"/>
  </sheets>
  <definedNames>
    <definedName name="_xlnm._FilterDatabase" localSheetId="1" hidden="1">'Öğrenci Listesi'!$E$14:$T$414</definedName>
    <definedName name="birimadları">'Birimler'!$C$4:$C$103</definedName>
    <definedName name="_xlnm.Print_Area" localSheetId="0">'2021'!$E$433:$AZ$546</definedName>
    <definedName name="_xlnm.Print_Area" localSheetId="1">'Öğrenci Listesi'!$E$13:$P$415</definedName>
    <definedName name="_xlnm.Print_Titles" localSheetId="1">'Öğrenci Listesi'!$13:$14</definedName>
  </definedNames>
  <calcPr fullCalcOnLoad="1"/>
</workbook>
</file>

<file path=xl/comments1.xml><?xml version="1.0" encoding="utf-8"?>
<comments xmlns="http://schemas.openxmlformats.org/spreadsheetml/2006/main">
  <authors>
    <author>ak?</author>
  </authors>
  <commentList>
    <comment ref="H435" authorId="0">
      <text>
        <r>
          <rPr>
            <b/>
            <sz val="9"/>
            <rFont val="Tahoma"/>
            <family val="2"/>
          </rPr>
          <t>akü:</t>
        </r>
        <r>
          <rPr>
            <sz val="9"/>
            <rFont val="Tahoma"/>
            <family val="2"/>
          </rPr>
          <t xml:space="preserve">
Elle Giriniz
Yada Seçiniz
</t>
        </r>
      </text>
    </comment>
    <comment ref="H473" authorId="0">
      <text>
        <r>
          <rPr>
            <b/>
            <sz val="9"/>
            <rFont val="Tahoma"/>
            <family val="2"/>
          </rPr>
          <t>akü:</t>
        </r>
        <r>
          <rPr>
            <sz val="9"/>
            <rFont val="Tahoma"/>
            <family val="2"/>
          </rPr>
          <t xml:space="preserve">
Elle Giriniz
Yada Seçiniz
</t>
        </r>
      </text>
    </comment>
    <comment ref="H512" authorId="0">
      <text>
        <r>
          <rPr>
            <b/>
            <sz val="9"/>
            <rFont val="Tahoma"/>
            <family val="2"/>
          </rPr>
          <t>akü:</t>
        </r>
        <r>
          <rPr>
            <sz val="9"/>
            <rFont val="Tahoma"/>
            <family val="2"/>
          </rPr>
          <t xml:space="preserve">
Elle Giriniz
Yada Seçiniz
</t>
        </r>
      </text>
    </comment>
  </commentList>
</comments>
</file>

<file path=xl/sharedStrings.xml><?xml version="1.0" encoding="utf-8"?>
<sst xmlns="http://schemas.openxmlformats.org/spreadsheetml/2006/main" count="661" uniqueCount="183">
  <si>
    <t>:</t>
  </si>
  <si>
    <t>Sıra No</t>
  </si>
  <si>
    <t>Adı Soyadı</t>
  </si>
  <si>
    <t>Dönem</t>
  </si>
  <si>
    <t>Haftanın Günleri</t>
  </si>
  <si>
    <t>Pazartesi</t>
  </si>
  <si>
    <t>Salı</t>
  </si>
  <si>
    <t>Çarşamba</t>
  </si>
  <si>
    <t>Perşembe</t>
  </si>
  <si>
    <t>Cuma</t>
  </si>
  <si>
    <t>Cumartesi</t>
  </si>
  <si>
    <t>Pazar</t>
  </si>
  <si>
    <t>AYIN Günleri</t>
  </si>
  <si>
    <t>Döneminde</t>
  </si>
  <si>
    <t>Toplam</t>
  </si>
  <si>
    <t>Kişi</t>
  </si>
  <si>
    <t>Aynı İsim Kaç Defa Girilmiş</t>
  </si>
  <si>
    <t>Nisan</t>
  </si>
  <si>
    <t>Mayıs</t>
  </si>
  <si>
    <t>Aralık</t>
  </si>
  <si>
    <t>Ocak</t>
  </si>
  <si>
    <t>01</t>
  </si>
  <si>
    <t xml:space="preserve"> /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</si>
  <si>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</si>
  <si>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</si>
  <si>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</si>
  <si>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</si>
  <si>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</si>
  <si>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</si>
  <si>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</si>
  <si>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</si>
  <si>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</si>
  <si>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</si>
  <si>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</si>
  <si>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Şubat</t>
  </si>
  <si>
    <t>Mart</t>
  </si>
  <si>
    <t>Haziran</t>
  </si>
  <si>
    <t>Temmuz</t>
  </si>
  <si>
    <t>Ağustos</t>
  </si>
  <si>
    <t>Eylül</t>
  </si>
  <si>
    <t>Ekim</t>
  </si>
  <si>
    <t>Kasım</t>
  </si>
  <si>
    <t xml:space="preserve">Adı </t>
  </si>
  <si>
    <t>Soyadı</t>
  </si>
  <si>
    <t>Puantajı Dolduran Birim</t>
  </si>
  <si>
    <t>R</t>
  </si>
  <si>
    <t>B</t>
  </si>
  <si>
    <t>İMZALAR</t>
  </si>
  <si>
    <t>Puantajı Düzenleyen</t>
  </si>
  <si>
    <t>Onaylayan</t>
  </si>
  <si>
    <t>Sayfa</t>
  </si>
  <si>
    <t>Üİ</t>
  </si>
  <si>
    <t>HT</t>
  </si>
  <si>
    <t>Çalışma yaptırılmıştır.</t>
  </si>
  <si>
    <t>T.C</t>
  </si>
  <si>
    <t>Görevi</t>
  </si>
  <si>
    <t>Görev Yeri</t>
  </si>
  <si>
    <t>Ödeme Birimi</t>
  </si>
  <si>
    <t>İşe Başlama Tarihi</t>
  </si>
  <si>
    <t>Gelir Ödeme Cinsi</t>
  </si>
  <si>
    <t>Cinsiyeti</t>
  </si>
  <si>
    <t>Genel Sekreterlik</t>
  </si>
  <si>
    <t>Birleştir</t>
  </si>
  <si>
    <t>Aynı Kişiden</t>
  </si>
  <si>
    <t>Bu Sayfadaki Peronel Sayısı</t>
  </si>
  <si>
    <t>BM</t>
  </si>
  <si>
    <t>Hangi Sutun İşleme Alınacak</t>
  </si>
  <si>
    <t>AA</t>
  </si>
  <si>
    <t>Toplam Bayram Mesai Günü</t>
  </si>
  <si>
    <t>Toplam SSK Günü</t>
  </si>
  <si>
    <t>İşverence Ödeme Yapılacak Toplam Maaş GünÜ</t>
  </si>
  <si>
    <t>Normal</t>
  </si>
  <si>
    <t>Toplam Rapor Günü</t>
  </si>
  <si>
    <t>İşverence Ödenecek Rapor Günü</t>
  </si>
  <si>
    <t>Eksik Gün</t>
  </si>
  <si>
    <t>ocak</t>
  </si>
  <si>
    <t>Birimler</t>
  </si>
  <si>
    <t>Saatler</t>
  </si>
  <si>
    <t>1. Hafta Toplamı</t>
  </si>
  <si>
    <t>2. Hafta Toplamı</t>
  </si>
  <si>
    <t>3. Hafta Toplamı</t>
  </si>
  <si>
    <t>4. Hafta Toplamı</t>
  </si>
  <si>
    <t>5. Hafta Toplamı</t>
  </si>
  <si>
    <t>Toplam Ödeenecek SAAT</t>
  </si>
  <si>
    <t>(Önceki Sayfa Saat Toplamı)</t>
  </si>
  <si>
    <t>Sayfa Saat Toplamı</t>
  </si>
  <si>
    <t>GENEL TOPLAM Saat</t>
  </si>
  <si>
    <t>Kısmi Zamanlı Öğrenciler</t>
  </si>
  <si>
    <t>Ocak Hafta</t>
  </si>
  <si>
    <t>Şubat Hafta</t>
  </si>
  <si>
    <t>Mart Hafta</t>
  </si>
  <si>
    <t>Nisan Hafta</t>
  </si>
  <si>
    <t>Mayıs Hafta</t>
  </si>
  <si>
    <t>Haziran Hafta</t>
  </si>
  <si>
    <t>Temmuz Hafta</t>
  </si>
  <si>
    <t>Ağustos Hafta</t>
  </si>
  <si>
    <t>Eylül Hafta</t>
  </si>
  <si>
    <t>Ekim Hafta</t>
  </si>
  <si>
    <t>Kasım Hafta</t>
  </si>
  <si>
    <t>Aralık Hafta</t>
  </si>
  <si>
    <t>6. Hafta Toplamı</t>
  </si>
  <si>
    <t>Saat</t>
  </si>
  <si>
    <t>…../…../202…</t>
  </si>
  <si>
    <t>Konrol / Onay</t>
  </si>
  <si>
    <t>c</t>
  </si>
  <si>
    <t>Puantajı Hazrlayan</t>
  </si>
  <si>
    <t>a</t>
  </si>
  <si>
    <t>b</t>
  </si>
  <si>
    <t>d</t>
  </si>
  <si>
    <t>Afyon MYO</t>
  </si>
  <si>
    <t>Bayat MYO</t>
  </si>
  <si>
    <t>Bolvadin MYO</t>
  </si>
  <si>
    <t>Bolvadin Uygulamalı Bilimler Y.O.</t>
  </si>
  <si>
    <t>Çay MYO</t>
  </si>
  <si>
    <t>Dazkırı MYO</t>
  </si>
  <si>
    <t>Devlet Konservatuarı</t>
  </si>
  <si>
    <t>Dinar MYO</t>
  </si>
  <si>
    <t>Döner Sermaye Müdürlüğü</t>
  </si>
  <si>
    <t>Eğitim Fakültesi</t>
  </si>
  <si>
    <t>Emirdağ MYO</t>
  </si>
  <si>
    <t>Fen Edebiyat Fakültesi</t>
  </si>
  <si>
    <t>Gıda Kontrol Uyg.Arş Merkz.Müd.</t>
  </si>
  <si>
    <t>Güzel Sanatlar Fakültesi</t>
  </si>
  <si>
    <t>Hukuk Fakültesi</t>
  </si>
  <si>
    <t>Hukuk Müşavirliği</t>
  </si>
  <si>
    <t>İç Denetim Birimi</t>
  </si>
  <si>
    <t>İscehisar MYO</t>
  </si>
  <si>
    <t>İslami İlimler Fakültesi</t>
  </si>
  <si>
    <t>Mühendislik Fakültesi</t>
  </si>
  <si>
    <t>Okul Öncesi Eğitim Uygulama Araştırma Merkezi</t>
  </si>
  <si>
    <t>Organizasyon Hizmetleri</t>
  </si>
  <si>
    <t>Öğrenci İşleri Daire Başkanlığı</t>
  </si>
  <si>
    <t>Sandıklı MYO</t>
  </si>
  <si>
    <t>Sandıklı Uygulamalı  Bilimler Y.O.</t>
  </si>
  <si>
    <t>Sinanpaşa MYO</t>
  </si>
  <si>
    <t>Sultandağı MYO</t>
  </si>
  <si>
    <t>Sürekli Eğitim Uyg. ve Araş. Merkezi</t>
  </si>
  <si>
    <t>Şuhut MYO</t>
  </si>
  <si>
    <t>Teknik Eğitim Fakültesi</t>
  </si>
  <si>
    <t>Teknoloji Fakültesi</t>
  </si>
  <si>
    <t>Teknoloji Transfer Ofisi Koordinatörlüğü</t>
  </si>
  <si>
    <t>TÖMER (Türkçe Öğretimi Uyg.Arş.Mrkz.Müd.)</t>
  </si>
  <si>
    <t>Turizm Fakültesi</t>
  </si>
  <si>
    <t>Uzaktan Eğitim MYO</t>
  </si>
  <si>
    <t>Veteriner Fakültesi</t>
  </si>
  <si>
    <t>Yaban Hayatını Kurtarma Rehabilitasyon Uyg. ve Araş. Merkezi</t>
  </si>
  <si>
    <t>(Önceki Sayfalar Saat Toplamı)</t>
  </si>
  <si>
    <t>Lütfen Kutudan Seçiniz</t>
  </si>
  <si>
    <t>ATATÜRK KONGRE MERKEZİ</t>
  </si>
  <si>
    <t>Basın Yayın ve Halkla İliş. Müd.</t>
  </si>
  <si>
    <t>BİLGİ İŞLEM DAİRE BŞK.</t>
  </si>
  <si>
    <t>BİLİMSEL ARAŞTIRMA PROJELERİ KOM.</t>
  </si>
  <si>
    <t>BOLVADİN UYGULAMALI BİLİMLER YO</t>
  </si>
  <si>
    <t>DENEY HAY.ARŞ.UYG.MERKZ.</t>
  </si>
  <si>
    <t>DİNAR UYGULAMALI BİLİMLER Y.O.</t>
  </si>
  <si>
    <t>ENFORMATİK BÖLÜM BŞK.</t>
  </si>
  <si>
    <t>FARABİ DEĞİŞİM PROGRAMI KOORDİNATÖRLÜĞÜ</t>
  </si>
  <si>
    <t>FEN BİLİMLERİ ENSTİTÜSÜ</t>
  </si>
  <si>
    <t>GÜRAM (Güneş ve Rüzgar Enerjisi Uyg. ve Araş. Merkezi)</t>
  </si>
  <si>
    <t>İDARİ VE MALİ İŞLER DAİRE BŞK.</t>
  </si>
  <si>
    <t>İKTİSADİ İDARİ BİLİMLER FAK.</t>
  </si>
  <si>
    <t>JUAM(Jeotermal ve Maden Kaynakları Uyg. ve Araş. Merkezi)</t>
  </si>
  <si>
    <t>KÜTÜPHANE VE DOKÜMANTASYON DAİRE BŞK.</t>
  </si>
  <si>
    <t>Müzik Uygulamaları Araştırma Merkezi Müdürlüğü</t>
  </si>
  <si>
    <t>PERSONEL DAİRE BŞK.</t>
  </si>
  <si>
    <t>RADYO-TV UYG.ARAŞ.MRKZ.MÜD.</t>
  </si>
  <si>
    <t>SAĞLIK BİLİMLERİ ENSTİTÜSÜ</t>
  </si>
  <si>
    <t>SAĞLIK KÜLTÜR VE SPOR DAİRE BŞK.</t>
  </si>
  <si>
    <t>SOSYAL BİLİMLER ENSTİTÜSÜ</t>
  </si>
  <si>
    <t>SPOR BİLİMLERİ FAKÜLTESİ</t>
  </si>
  <si>
    <t>STRATEJİ GELİŞTİRME DAİRE BŞK.</t>
  </si>
  <si>
    <t>TUAM (Teknoloji Uyg. ve Araş. Merkezi)</t>
  </si>
  <si>
    <t>Uluslararası İlişkiler Uyg. ve Araş. Merkezi</t>
  </si>
  <si>
    <t>VETERİNER SAĞL.UYG.ARŞ.MRK.MÜD.HAYVAN HASTANESİ</t>
  </si>
  <si>
    <t>YABANCI DİLLER YÜKSEKOKULU</t>
  </si>
  <si>
    <t>YAPI İŞLERİ TEKNİK DAİRE BŞK.</t>
  </si>
  <si>
    <t>YAŞAMBOYU EĞT.UYG.MRKZ.MÜD.</t>
  </si>
  <si>
    <t>Sosyal Araştırmalar Uygl. ve Araş.Mrk.</t>
  </si>
  <si>
    <t>İstatistik,Yön Eylem ve Aktüerya Uygl.ve Arş.Mrk.</t>
  </si>
  <si>
    <t>01-01-2021  / 31-01-2021</t>
  </si>
  <si>
    <t>Mustafa İŞBİLİR / Afyon Kocatepe Ünv./Genel Sekreterlik/ Genel Sekreter Yardımcısı/ Aralık 2020 / SKS Kısmi Zamanlı Öğrenciler 2021</t>
  </si>
  <si>
    <t>yeni birim</t>
  </si>
  <si>
    <t>boş birim</t>
  </si>
</sst>
</file>

<file path=xl/styles.xml><?xml version="1.0" encoding="utf-8"?>
<styleSheet xmlns="http://schemas.openxmlformats.org/spreadsheetml/2006/main">
  <numFmts count="4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[$-41F]dd\ mmmm\ yyyy\ dddd"/>
    <numFmt numFmtId="189" formatCode="[$-41F]d\ mmmm\ yy;@"/>
    <numFmt numFmtId="190" formatCode="[$-41F]d\ mmmm\ yyyy\ dddd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  <numFmt numFmtId="195" formatCode="#,##0.0"/>
    <numFmt numFmtId="196" formatCode="hh:mm;@"/>
    <numFmt numFmtId="197" formatCode="mm:ss.0;@"/>
    <numFmt numFmtId="198" formatCode="[$-F400]h:mm:ss\ AM/PM"/>
    <numFmt numFmtId="199" formatCode="hh:mm:ss;@"/>
  </numFmts>
  <fonts count="10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Comic Sans MS"/>
      <family val="4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sz val="24"/>
      <name val="Arial"/>
      <family val="2"/>
    </font>
    <font>
      <sz val="9"/>
      <color indexed="6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 Tur"/>
      <family val="0"/>
    </font>
    <font>
      <u val="single"/>
      <sz val="12"/>
      <color indexed="12"/>
      <name val="Arial Tur"/>
      <family val="0"/>
    </font>
    <font>
      <sz val="2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2"/>
      <color indexed="30"/>
      <name val="Consolas"/>
      <family val="3"/>
    </font>
    <font>
      <sz val="12"/>
      <name val="Calibri"/>
      <family val="2"/>
    </font>
    <font>
      <u val="single"/>
      <sz val="12"/>
      <color indexed="10"/>
      <name val="Calibri"/>
      <family val="2"/>
    </font>
    <font>
      <sz val="12"/>
      <color indexed="50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sz val="14"/>
      <color indexed="30"/>
      <name val="Calibri"/>
      <family val="2"/>
    </font>
    <font>
      <sz val="14"/>
      <color indexed="10"/>
      <name val="Calibri"/>
      <family val="2"/>
    </font>
    <font>
      <b/>
      <sz val="9"/>
      <color indexed="10"/>
      <name val="Arial"/>
      <family val="2"/>
    </font>
    <font>
      <b/>
      <sz val="8"/>
      <color indexed="10"/>
      <name val="Calibri"/>
      <family val="2"/>
    </font>
    <font>
      <sz val="16"/>
      <color indexed="17"/>
      <name val="Arial"/>
      <family val="2"/>
    </font>
    <font>
      <sz val="16"/>
      <color indexed="10"/>
      <name val="Arial"/>
      <family val="2"/>
    </font>
    <font>
      <sz val="16"/>
      <color indexed="30"/>
      <name val="Arial"/>
      <family val="2"/>
    </font>
    <font>
      <sz val="16"/>
      <color indexed="51"/>
      <name val="Arial"/>
      <family val="2"/>
    </font>
    <font>
      <sz val="14"/>
      <color indexed="10"/>
      <name val="Arial"/>
      <family val="2"/>
    </font>
    <font>
      <sz val="22"/>
      <color indexed="10"/>
      <name val="Arial"/>
      <family val="2"/>
    </font>
    <font>
      <b/>
      <sz val="12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36"/>
      <name val="Arial"/>
      <family val="2"/>
    </font>
    <font>
      <sz val="10"/>
      <color indexed="36"/>
      <name val="Arial"/>
      <family val="2"/>
    </font>
    <font>
      <b/>
      <sz val="8"/>
      <color indexed="30"/>
      <name val="Arial"/>
      <family val="2"/>
    </font>
    <font>
      <sz val="8"/>
      <color indexed="10"/>
      <name val="Arial"/>
      <family val="2"/>
    </font>
    <font>
      <sz val="14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0070C0"/>
      <name val="Consolas"/>
      <family val="3"/>
    </font>
    <font>
      <u val="single"/>
      <sz val="12"/>
      <color rgb="FFFF0000"/>
      <name val="Calibri"/>
      <family val="2"/>
    </font>
    <font>
      <sz val="12"/>
      <color rgb="FF92D050"/>
      <name val="Calibri"/>
      <family val="2"/>
    </font>
    <font>
      <sz val="12"/>
      <color rgb="FFFF0000"/>
      <name val="Calibri"/>
      <family val="2"/>
    </font>
    <font>
      <sz val="12"/>
      <color theme="3" tint="0.39998000860214233"/>
      <name val="Calibri"/>
      <family val="2"/>
    </font>
    <font>
      <sz val="14"/>
      <color rgb="FF0070C0"/>
      <name val="Calibri"/>
      <family val="2"/>
    </font>
    <font>
      <sz val="14"/>
      <color rgb="FFFF0000"/>
      <name val="Calibri"/>
      <family val="2"/>
    </font>
    <font>
      <b/>
      <sz val="9"/>
      <color rgb="FFFF0000"/>
      <name val="Arial"/>
      <family val="2"/>
    </font>
    <font>
      <b/>
      <sz val="8"/>
      <color rgb="FFFF0000"/>
      <name val="Calibri"/>
      <family val="2"/>
    </font>
    <font>
      <sz val="16"/>
      <color rgb="FF00B050"/>
      <name val="Arial"/>
      <family val="2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sz val="16"/>
      <color rgb="FF0070C0"/>
      <name val="Arial"/>
      <family val="2"/>
    </font>
    <font>
      <sz val="16"/>
      <color rgb="FFFFC000"/>
      <name val="Arial"/>
      <family val="2"/>
    </font>
    <font>
      <sz val="14"/>
      <color rgb="FFFF0000"/>
      <name val="Arial"/>
      <family val="2"/>
    </font>
    <font>
      <sz val="22"/>
      <color rgb="FFFF0000"/>
      <name val="Arial"/>
      <family val="2"/>
    </font>
    <font>
      <b/>
      <sz val="12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7030A0"/>
      <name val="Arial"/>
      <family val="2"/>
    </font>
    <font>
      <sz val="14"/>
      <color rgb="FF00B050"/>
      <name val="Arial"/>
      <family val="2"/>
    </font>
    <font>
      <sz val="8"/>
      <color rgb="FFFF0000"/>
      <name val="Arial"/>
      <family val="2"/>
    </font>
    <font>
      <sz val="10"/>
      <color rgb="FF7030A0"/>
      <name val="Arial"/>
      <family val="2"/>
    </font>
    <font>
      <b/>
      <sz val="8"/>
      <color rgb="FF0070C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dotted"/>
      <right style="dotted"/>
      <top style="dotted"/>
      <bottom style="dotted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" applyNumberFormat="0" applyFill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7" fillId="20" borderId="5" applyNumberFormat="0" applyAlignment="0" applyProtection="0"/>
    <xf numFmtId="0" fontId="68" fillId="21" borderId="6" applyNumberFormat="0" applyAlignment="0" applyProtection="0"/>
    <xf numFmtId="0" fontId="69" fillId="20" borderId="6" applyNumberFormat="0" applyAlignment="0" applyProtection="0"/>
    <xf numFmtId="0" fontId="70" fillId="22" borderId="7" applyNumberFormat="0" applyAlignment="0" applyProtection="0"/>
    <xf numFmtId="0" fontId="71" fillId="23" borderId="0" applyNumberFormat="0" applyBorder="0" applyAlignment="0" applyProtection="0"/>
    <xf numFmtId="0" fontId="7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3" fillId="24" borderId="0" applyNumberFormat="0" applyBorder="0" applyAlignment="0" applyProtection="0"/>
    <xf numFmtId="0" fontId="0" fillId="25" borderId="8" applyNumberFormat="0" applyFont="0" applyAlignment="0" applyProtection="0"/>
    <xf numFmtId="0" fontId="7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textRotation="90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34" borderId="0" xfId="0" applyFont="1" applyFill="1" applyAlignment="1" applyProtection="1">
      <alignment horizontal="center"/>
      <protection hidden="1"/>
    </xf>
    <xf numFmtId="0" fontId="0" fillId="33" borderId="10" xfId="0" applyFill="1" applyBorder="1" applyAlignment="1" applyProtection="1">
      <alignment textRotation="90"/>
      <protection hidden="1"/>
    </xf>
    <xf numFmtId="0" fontId="0" fillId="0" borderId="0" xfId="0" applyAlignment="1" applyProtection="1">
      <alignment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 textRotation="90"/>
      <protection hidden="1"/>
    </xf>
    <xf numFmtId="0" fontId="0" fillId="34" borderId="0" xfId="0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35" borderId="0" xfId="0" applyFont="1" applyFill="1" applyBorder="1" applyAlignment="1" applyProtection="1">
      <alignment horizontal="center" vertical="center"/>
      <protection hidden="1"/>
    </xf>
    <xf numFmtId="0" fontId="0" fillId="35" borderId="0" xfId="0" applyFill="1" applyBorder="1" applyAlignment="1" applyProtection="1">
      <alignment/>
      <protection hidden="1"/>
    </xf>
    <xf numFmtId="0" fontId="77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78" fillId="0" borderId="10" xfId="0" applyFont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0" fillId="4" borderId="0" xfId="0" applyFill="1" applyBorder="1" applyAlignment="1" applyProtection="1">
      <alignment horizontal="center"/>
      <protection hidden="1"/>
    </xf>
    <xf numFmtId="3" fontId="0" fillId="4" borderId="0" xfId="0" applyNumberFormat="1" applyFill="1" applyAlignment="1" applyProtection="1">
      <alignment/>
      <protection hidden="1"/>
    </xf>
    <xf numFmtId="4" fontId="0" fillId="4" borderId="0" xfId="0" applyNumberFormat="1" applyFill="1" applyAlignment="1" applyProtection="1">
      <alignment/>
      <protection hidden="1"/>
    </xf>
    <xf numFmtId="0" fontId="79" fillId="0" borderId="0" xfId="0" applyFont="1" applyAlignment="1" applyProtection="1">
      <alignment/>
      <protection hidden="1"/>
    </xf>
    <xf numFmtId="14" fontId="0" fillId="0" borderId="0" xfId="0" applyNumberForma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4" fillId="0" borderId="10" xfId="0" applyFont="1" applyBorder="1" applyAlignment="1" applyProtection="1">
      <alignment vertical="center" wrapText="1"/>
      <protection hidden="1" locked="0"/>
    </xf>
    <xf numFmtId="0" fontId="1" fillId="0" borderId="10" xfId="0" applyFont="1" applyBorder="1" applyAlignment="1" applyProtection="1">
      <alignment/>
      <protection hidden="1"/>
    </xf>
    <xf numFmtId="0" fontId="36" fillId="0" borderId="0" xfId="0" applyFont="1" applyAlignment="1" applyProtection="1">
      <alignment wrapText="1"/>
      <protection hidden="1"/>
    </xf>
    <xf numFmtId="0" fontId="80" fillId="0" borderId="12" xfId="0" applyFont="1" applyBorder="1" applyAlignment="1" applyProtection="1">
      <alignment wrapText="1"/>
      <protection hidden="1"/>
    </xf>
    <xf numFmtId="0" fontId="80" fillId="0" borderId="12" xfId="0" applyFont="1" applyBorder="1" applyAlignment="1" applyProtection="1">
      <alignment horizontal="center" wrapText="1"/>
      <protection hidden="1"/>
    </xf>
    <xf numFmtId="0" fontId="80" fillId="0" borderId="0" xfId="0" applyFont="1" applyFill="1" applyBorder="1" applyAlignment="1" applyProtection="1">
      <alignment wrapText="1"/>
      <protection hidden="1"/>
    </xf>
    <xf numFmtId="0" fontId="36" fillId="0" borderId="0" xfId="0" applyFont="1" applyAlignment="1" applyProtection="1">
      <alignment horizontal="center" wrapText="1"/>
      <protection hidden="1"/>
    </xf>
    <xf numFmtId="0" fontId="36" fillId="0" borderId="12" xfId="0" applyFont="1" applyBorder="1" applyAlignment="1" applyProtection="1">
      <alignment wrapText="1"/>
      <protection hidden="1"/>
    </xf>
    <xf numFmtId="1" fontId="36" fillId="0" borderId="12" xfId="0" applyNumberFormat="1" applyFont="1" applyBorder="1" applyAlignment="1" applyProtection="1">
      <alignment horizontal="center" wrapText="1"/>
      <protection hidden="1" locked="0"/>
    </xf>
    <xf numFmtId="1" fontId="36" fillId="0" borderId="12" xfId="0" applyNumberFormat="1" applyFont="1" applyBorder="1" applyAlignment="1" applyProtection="1">
      <alignment wrapText="1"/>
      <protection hidden="1" locked="0"/>
    </xf>
    <xf numFmtId="0" fontId="81" fillId="0" borderId="0" xfId="0" applyFont="1" applyAlignment="1" applyProtection="1">
      <alignment wrapText="1"/>
      <protection hidden="1"/>
    </xf>
    <xf numFmtId="0" fontId="36" fillId="0" borderId="13" xfId="0" applyFont="1" applyBorder="1" applyAlignment="1" applyProtection="1">
      <alignment wrapText="1"/>
      <protection hidden="1" locked="0"/>
    </xf>
    <xf numFmtId="14" fontId="36" fillId="0" borderId="0" xfId="0" applyNumberFormat="1" applyFont="1" applyAlignment="1" applyProtection="1">
      <alignment horizontal="center" wrapText="1"/>
      <protection hidden="1"/>
    </xf>
    <xf numFmtId="14" fontId="80" fillId="0" borderId="12" xfId="0" applyNumberFormat="1" applyFont="1" applyBorder="1" applyAlignment="1" applyProtection="1">
      <alignment horizontal="center" wrapText="1"/>
      <protection hidden="1"/>
    </xf>
    <xf numFmtId="14" fontId="36" fillId="0" borderId="12" xfId="0" applyNumberFormat="1" applyFont="1" applyBorder="1" applyAlignment="1" applyProtection="1">
      <alignment horizontal="center" wrapText="1"/>
      <protection hidden="1" locked="0"/>
    </xf>
    <xf numFmtId="0" fontId="36" fillId="0" borderId="12" xfId="0" applyFont="1" applyBorder="1" applyAlignment="1" applyProtection="1">
      <alignment horizontal="center" wrapText="1"/>
      <protection hidden="1" locked="0"/>
    </xf>
    <xf numFmtId="0" fontId="36" fillId="0" borderId="0" xfId="0" applyFont="1" applyAlignment="1" applyProtection="1">
      <alignment wrapText="1"/>
      <protection hidden="1" locked="0"/>
    </xf>
    <xf numFmtId="0" fontId="36" fillId="0" borderId="0" xfId="0" applyFont="1" applyAlignment="1" applyProtection="1">
      <alignment horizontal="center" wrapText="1"/>
      <protection hidden="1" locked="0"/>
    </xf>
    <xf numFmtId="14" fontId="36" fillId="0" borderId="0" xfId="0" applyNumberFormat="1" applyFont="1" applyAlignment="1" applyProtection="1">
      <alignment horizontal="center" wrapText="1"/>
      <protection hidden="1" locked="0"/>
    </xf>
    <xf numFmtId="0" fontId="82" fillId="0" borderId="0" xfId="0" applyFont="1" applyAlignment="1" applyProtection="1">
      <alignment wrapText="1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36" fillId="0" borderId="12" xfId="0" applyFont="1" applyBorder="1" applyAlignment="1" applyProtection="1">
      <alignment wrapText="1"/>
      <protection hidden="1" locked="0"/>
    </xf>
    <xf numFmtId="0" fontId="82" fillId="0" borderId="10" xfId="0" applyFont="1" applyBorder="1" applyAlignment="1" applyProtection="1">
      <alignment horizontal="center" wrapText="1"/>
      <protection hidden="1"/>
    </xf>
    <xf numFmtId="0" fontId="83" fillId="0" borderId="0" xfId="0" applyFont="1" applyAlignment="1" applyProtection="1">
      <alignment wrapText="1"/>
      <protection hidden="1"/>
    </xf>
    <xf numFmtId="0" fontId="80" fillId="0" borderId="15" xfId="0" applyFont="1" applyBorder="1" applyAlignment="1" applyProtection="1">
      <alignment wrapText="1"/>
      <protection hidden="1"/>
    </xf>
    <xf numFmtId="0" fontId="80" fillId="0" borderId="15" xfId="0" applyFont="1" applyBorder="1" applyAlignment="1" applyProtection="1">
      <alignment horizontal="center" wrapText="1"/>
      <protection hidden="1"/>
    </xf>
    <xf numFmtId="0" fontId="36" fillId="36" borderId="10" xfId="0" applyFont="1" applyFill="1" applyBorder="1" applyAlignment="1" applyProtection="1">
      <alignment horizontal="center" wrapText="1"/>
      <protection hidden="1"/>
    </xf>
    <xf numFmtId="0" fontId="36" fillId="14" borderId="10" xfId="0" applyFont="1" applyFill="1" applyBorder="1" applyAlignment="1" applyProtection="1">
      <alignment wrapText="1"/>
      <protection hidden="1"/>
    </xf>
    <xf numFmtId="0" fontId="84" fillId="0" borderId="10" xfId="0" applyFont="1" applyBorder="1" applyAlignment="1" applyProtection="1">
      <alignment horizontal="center" vertical="center" wrapText="1"/>
      <protection hidden="1"/>
    </xf>
    <xf numFmtId="0" fontId="85" fillId="0" borderId="10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86" fillId="0" borderId="10" xfId="0" applyFont="1" applyBorder="1" applyAlignment="1" applyProtection="1">
      <alignment horizontal="justify"/>
      <protection hidden="1"/>
    </xf>
    <xf numFmtId="0" fontId="78" fillId="0" borderId="10" xfId="0" applyFont="1" applyBorder="1" applyAlignment="1" applyProtection="1">
      <alignment/>
      <protection hidden="1"/>
    </xf>
    <xf numFmtId="0" fontId="87" fillId="0" borderId="10" xfId="0" applyFont="1" applyBorder="1" applyAlignment="1" applyProtection="1">
      <alignment wrapText="1"/>
      <protection hidden="1"/>
    </xf>
    <xf numFmtId="0" fontId="78" fillId="0" borderId="14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88" fillId="0" borderId="0" xfId="0" applyFont="1" applyAlignment="1" applyProtection="1">
      <alignment/>
      <protection hidden="1"/>
    </xf>
    <xf numFmtId="1" fontId="0" fillId="35" borderId="0" xfId="0" applyNumberFormat="1" applyFont="1" applyFill="1" applyBorder="1" applyAlignment="1" applyProtection="1">
      <alignment/>
      <protection hidden="1"/>
    </xf>
    <xf numFmtId="0" fontId="0" fillId="35" borderId="0" xfId="0" applyFont="1" applyFill="1" applyBorder="1" applyAlignment="1" applyProtection="1">
      <alignment/>
      <protection hidden="1"/>
    </xf>
    <xf numFmtId="0" fontId="89" fillId="4" borderId="0" xfId="0" applyFont="1" applyFill="1" applyAlignment="1" applyProtection="1">
      <alignment/>
      <protection hidden="1"/>
    </xf>
    <xf numFmtId="0" fontId="0" fillId="4" borderId="0" xfId="0" applyFont="1" applyFill="1" applyAlignment="1" applyProtection="1">
      <alignment/>
      <protection hidden="1"/>
    </xf>
    <xf numFmtId="0" fontId="88" fillId="4" borderId="0" xfId="0" applyFont="1" applyFill="1" applyAlignment="1" applyProtection="1">
      <alignment/>
      <protection hidden="1"/>
    </xf>
    <xf numFmtId="0" fontId="89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3" fontId="90" fillId="4" borderId="0" xfId="0" applyNumberFormat="1" applyFont="1" applyFill="1" applyAlignment="1" applyProtection="1">
      <alignment horizontal="center"/>
      <protection hidden="1"/>
    </xf>
    <xf numFmtId="0" fontId="91" fillId="4" borderId="0" xfId="0" applyFont="1" applyFill="1" applyAlignment="1" applyProtection="1">
      <alignment/>
      <protection hidden="1"/>
    </xf>
    <xf numFmtId="0" fontId="92" fillId="4" borderId="0" xfId="0" applyFont="1" applyFill="1" applyAlignment="1" applyProtection="1">
      <alignment/>
      <protection hidden="1"/>
    </xf>
    <xf numFmtId="3" fontId="0" fillId="4" borderId="0" xfId="0" applyNumberFormat="1" applyFont="1" applyFill="1" applyAlignment="1" applyProtection="1">
      <alignment/>
      <protection hidden="1"/>
    </xf>
    <xf numFmtId="0" fontId="3" fillId="4" borderId="0" xfId="0" applyFont="1" applyFill="1" applyAlignment="1" applyProtection="1">
      <alignment horizontal="center" textRotation="90"/>
      <protection hidden="1"/>
    </xf>
    <xf numFmtId="0" fontId="78" fillId="4" borderId="0" xfId="0" applyFont="1" applyFill="1" applyAlignment="1" applyProtection="1">
      <alignment horizontal="center" textRotation="90"/>
      <protection hidden="1"/>
    </xf>
    <xf numFmtId="0" fontId="89" fillId="0" borderId="10" xfId="0" applyFont="1" applyBorder="1" applyAlignment="1" applyProtection="1">
      <alignment horizontal="center"/>
      <protection hidden="1"/>
    </xf>
    <xf numFmtId="0" fontId="13" fillId="0" borderId="0" xfId="47" applyFont="1" applyFill="1" applyAlignment="1" applyProtection="1">
      <alignment/>
      <protection hidden="1"/>
    </xf>
    <xf numFmtId="0" fontId="0" fillId="35" borderId="0" xfId="0" applyFill="1" applyBorder="1" applyAlignment="1" applyProtection="1">
      <alignment textRotation="90"/>
      <protection hidden="1"/>
    </xf>
    <xf numFmtId="0" fontId="89" fillId="33" borderId="0" xfId="0" applyFont="1" applyFill="1" applyAlignment="1" applyProtection="1">
      <alignment horizontal="center"/>
      <protection hidden="1"/>
    </xf>
    <xf numFmtId="0" fontId="0" fillId="35" borderId="0" xfId="0" applyFill="1" applyBorder="1" applyAlignment="1" applyProtection="1">
      <alignment/>
      <protection hidden="1"/>
    </xf>
    <xf numFmtId="0" fontId="78" fillId="34" borderId="0" xfId="0" applyFont="1" applyFill="1" applyAlignment="1" applyProtection="1">
      <alignment horizontal="center"/>
      <protection hidden="1"/>
    </xf>
    <xf numFmtId="0" fontId="78" fillId="33" borderId="0" xfId="0" applyFont="1" applyFill="1" applyAlignment="1" applyProtection="1">
      <alignment horizontal="center"/>
      <protection hidden="1"/>
    </xf>
    <xf numFmtId="0" fontId="78" fillId="33" borderId="0" xfId="0" applyFont="1" applyFill="1" applyAlignment="1" applyProtection="1">
      <alignment horizontal="center"/>
      <protection hidden="1"/>
    </xf>
    <xf numFmtId="0" fontId="78" fillId="34" borderId="0" xfId="0" applyFont="1" applyFill="1" applyAlignment="1" applyProtection="1">
      <alignment horizontal="center"/>
      <protection hidden="1"/>
    </xf>
    <xf numFmtId="0" fontId="0" fillId="4" borderId="0" xfId="0" applyFill="1" applyBorder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93" fillId="37" borderId="0" xfId="0" applyFont="1" applyFill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89" fillId="0" borderId="10" xfId="0" applyFont="1" applyBorder="1" applyAlignment="1" applyProtection="1">
      <alignment horizontal="center"/>
      <protection hidden="1"/>
    </xf>
    <xf numFmtId="0" fontId="0" fillId="33" borderId="0" xfId="0" applyFont="1" applyFill="1" applyAlignment="1" applyProtection="1">
      <alignment/>
      <protection hidden="1"/>
    </xf>
    <xf numFmtId="0" fontId="0" fillId="34" borderId="10" xfId="0" applyFont="1" applyFill="1" applyBorder="1" applyAlignment="1" applyProtection="1">
      <alignment textRotation="90"/>
      <protection hidden="1"/>
    </xf>
    <xf numFmtId="0" fontId="1" fillId="4" borderId="0" xfId="0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 quotePrefix="1">
      <alignment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33" borderId="17" xfId="0" applyFill="1" applyBorder="1" applyAlignment="1" applyProtection="1">
      <alignment textRotation="90"/>
      <protection hidden="1"/>
    </xf>
    <xf numFmtId="0" fontId="89" fillId="0" borderId="18" xfId="0" applyFont="1" applyBorder="1" applyAlignment="1" applyProtection="1">
      <alignment horizontal="center" vertical="center" wrapText="1"/>
      <protection hidden="1"/>
    </xf>
    <xf numFmtId="0" fontId="89" fillId="0" borderId="16" xfId="0" applyFont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/>
      <protection hidden="1"/>
    </xf>
    <xf numFmtId="196" fontId="0" fillId="0" borderId="0" xfId="0" applyNumberFormat="1" applyFont="1" applyAlignment="1" applyProtection="1">
      <alignment/>
      <protection hidden="1"/>
    </xf>
    <xf numFmtId="0" fontId="78" fillId="4" borderId="0" xfId="0" applyFont="1" applyFill="1" applyAlignment="1" applyProtection="1">
      <alignment horizontal="center" textRotation="90"/>
      <protection hidden="1"/>
    </xf>
    <xf numFmtId="0" fontId="89" fillId="0" borderId="18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94" fillId="0" borderId="13" xfId="0" applyFont="1" applyBorder="1" applyAlignment="1" applyProtection="1">
      <alignment/>
      <protection hidden="1"/>
    </xf>
    <xf numFmtId="196" fontId="14" fillId="0" borderId="13" xfId="0" applyNumberFormat="1" applyFont="1" applyBorder="1" applyAlignment="1" applyProtection="1">
      <alignment/>
      <protection hidden="1" locked="0"/>
    </xf>
    <xf numFmtId="0" fontId="15" fillId="34" borderId="0" xfId="0" applyFont="1" applyFill="1" applyAlignment="1" applyProtection="1">
      <alignment horizontal="center"/>
      <protection hidden="1"/>
    </xf>
    <xf numFmtId="0" fontId="89" fillId="0" borderId="20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 quotePrefix="1">
      <alignment/>
      <protection hidden="1"/>
    </xf>
    <xf numFmtId="0" fontId="0" fillId="0" borderId="11" xfId="0" applyBorder="1" applyAlignment="1" applyProtection="1" quotePrefix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0" applyFont="1" applyBorder="1" applyAlignment="1" applyProtection="1" quotePrefix="1">
      <alignment/>
      <protection hidden="1"/>
    </xf>
    <xf numFmtId="0" fontId="0" fillId="0" borderId="0" xfId="0" applyBorder="1" applyAlignment="1" applyProtection="1" quotePrefix="1">
      <alignment/>
      <protection hidden="1"/>
    </xf>
    <xf numFmtId="0" fontId="77" fillId="0" borderId="10" xfId="0" applyFont="1" applyBorder="1" applyAlignment="1" applyProtection="1" quotePrefix="1">
      <alignment horizontal="center"/>
      <protection hidden="1" locked="0"/>
    </xf>
    <xf numFmtId="0" fontId="77" fillId="0" borderId="10" xfId="0" applyFont="1" applyBorder="1" applyAlignment="1" applyProtection="1">
      <alignment horizontal="center"/>
      <protection hidden="1" locked="0"/>
    </xf>
    <xf numFmtId="0" fontId="8" fillId="0" borderId="10" xfId="0" applyFont="1" applyBorder="1" applyAlignment="1" applyProtection="1">
      <alignment horizontal="center"/>
      <protection hidden="1"/>
    </xf>
    <xf numFmtId="0" fontId="95" fillId="0" borderId="10" xfId="0" applyFont="1" applyBorder="1" applyAlignment="1" applyProtection="1">
      <alignment horizontal="center"/>
      <protection hidden="1" locked="0"/>
    </xf>
    <xf numFmtId="0" fontId="95" fillId="0" borderId="10" xfId="0" applyFont="1" applyBorder="1" applyAlignment="1" applyProtection="1" quotePrefix="1">
      <alignment horizontal="center"/>
      <protection hidden="1" locked="0"/>
    </xf>
    <xf numFmtId="0" fontId="1" fillId="0" borderId="0" xfId="0" applyFont="1" applyAlignment="1" applyProtection="1">
      <alignment/>
      <protection hidden="1" locked="0"/>
    </xf>
    <xf numFmtId="196" fontId="78" fillId="0" borderId="10" xfId="0" applyNumberFormat="1" applyFont="1" applyBorder="1" applyAlignment="1" applyProtection="1">
      <alignment horizontal="center"/>
      <protection hidden="1"/>
    </xf>
    <xf numFmtId="4" fontId="78" fillId="0" borderId="10" xfId="0" applyNumberFormat="1" applyFont="1" applyBorder="1" applyAlignment="1" applyProtection="1">
      <alignment horizontal="center"/>
      <protection hidden="1"/>
    </xf>
    <xf numFmtId="4" fontId="96" fillId="0" borderId="17" xfId="0" applyNumberFormat="1" applyFont="1" applyBorder="1" applyAlignment="1" applyProtection="1">
      <alignment horizontal="center"/>
      <protection hidden="1"/>
    </xf>
    <xf numFmtId="4" fontId="1" fillId="0" borderId="10" xfId="0" applyNumberFormat="1" applyFont="1" applyBorder="1" applyAlignment="1" applyProtection="1">
      <alignment horizontal="center"/>
      <protection hidden="1"/>
    </xf>
    <xf numFmtId="4" fontId="97" fillId="0" borderId="10" xfId="0" applyNumberFormat="1" applyFont="1" applyBorder="1" applyAlignment="1" applyProtection="1">
      <alignment horizontal="center"/>
      <protection hidden="1"/>
    </xf>
    <xf numFmtId="0" fontId="97" fillId="0" borderId="10" xfId="0" applyFont="1" applyBorder="1" applyAlignment="1" applyProtection="1">
      <alignment horizontal="center"/>
      <protection hidden="1"/>
    </xf>
    <xf numFmtId="196" fontId="1" fillId="0" borderId="10" xfId="0" applyNumberFormat="1" applyFont="1" applyBorder="1" applyAlignment="1" applyProtection="1">
      <alignment horizontal="center"/>
      <protection hidden="1" locked="0"/>
    </xf>
    <xf numFmtId="0" fontId="93" fillId="34" borderId="21" xfId="0" applyFont="1" applyFill="1" applyBorder="1" applyAlignment="1" applyProtection="1">
      <alignment horizontal="center"/>
      <protection hidden="1"/>
    </xf>
    <xf numFmtId="0" fontId="93" fillId="37" borderId="22" xfId="0" applyFont="1" applyFill="1" applyBorder="1" applyAlignment="1" applyProtection="1">
      <alignment horizontal="center"/>
      <protection hidden="1"/>
    </xf>
    <xf numFmtId="0" fontId="93" fillId="37" borderId="23" xfId="0" applyFont="1" applyFill="1" applyBorder="1" applyAlignment="1" applyProtection="1">
      <alignment horizontal="center"/>
      <protection hidden="1"/>
    </xf>
    <xf numFmtId="0" fontId="89" fillId="35" borderId="0" xfId="0" applyFont="1" applyFill="1" applyAlignment="1" applyProtection="1">
      <alignment horizontal="center"/>
      <protection hidden="1"/>
    </xf>
    <xf numFmtId="0" fontId="1" fillId="35" borderId="0" xfId="0" applyFont="1" applyFill="1" applyAlignment="1" applyProtection="1">
      <alignment horizontal="center"/>
      <protection hidden="1"/>
    </xf>
    <xf numFmtId="0" fontId="93" fillId="35" borderId="0" xfId="0" applyFont="1" applyFill="1" applyBorder="1" applyAlignment="1" applyProtection="1">
      <alignment horizontal="center"/>
      <protection hidden="1"/>
    </xf>
    <xf numFmtId="0" fontId="0" fillId="35" borderId="0" xfId="0" applyFill="1" applyAlignment="1" applyProtection="1">
      <alignment/>
      <protection hidden="1"/>
    </xf>
    <xf numFmtId="0" fontId="89" fillId="4" borderId="0" xfId="0" applyFont="1" applyFill="1" applyAlignment="1" applyProtection="1">
      <alignment horizontal="center"/>
      <protection hidden="1"/>
    </xf>
    <xf numFmtId="0" fontId="1" fillId="4" borderId="0" xfId="0" applyFont="1" applyFill="1" applyAlignment="1" applyProtection="1">
      <alignment horizontal="center"/>
      <protection hidden="1"/>
    </xf>
    <xf numFmtId="0" fontId="93" fillId="4" borderId="22" xfId="0" applyFont="1" applyFill="1" applyBorder="1" applyAlignment="1" applyProtection="1">
      <alignment horizontal="center"/>
      <protection hidden="1"/>
    </xf>
    <xf numFmtId="0" fontId="93" fillId="4" borderId="23" xfId="0" applyFont="1" applyFill="1" applyBorder="1" applyAlignment="1" applyProtection="1">
      <alignment horizontal="center"/>
      <protection hidden="1"/>
    </xf>
    <xf numFmtId="0" fontId="89" fillId="37" borderId="0" xfId="0" applyFont="1" applyFill="1" applyAlignment="1" applyProtection="1">
      <alignment horizontal="center"/>
      <protection hidden="1"/>
    </xf>
    <xf numFmtId="0" fontId="1" fillId="37" borderId="0" xfId="0" applyFont="1" applyFill="1" applyAlignment="1" applyProtection="1">
      <alignment horizontal="center"/>
      <protection hidden="1"/>
    </xf>
    <xf numFmtId="0" fontId="0" fillId="5" borderId="0" xfId="0" applyFont="1" applyFill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0" fillId="5" borderId="10" xfId="0" applyFill="1" applyBorder="1" applyAlignment="1" applyProtection="1">
      <alignment textRotation="90"/>
      <protection hidden="1"/>
    </xf>
    <xf numFmtId="0" fontId="78" fillId="5" borderId="0" xfId="0" applyFont="1" applyFill="1" applyBorder="1" applyAlignment="1" applyProtection="1">
      <alignment horizontal="center"/>
      <protection hidden="1"/>
    </xf>
    <xf numFmtId="0" fontId="1" fillId="5" borderId="0" xfId="0" applyFont="1" applyFill="1" applyBorder="1" applyAlignment="1" applyProtection="1">
      <alignment horizontal="center"/>
      <protection hidden="1"/>
    </xf>
    <xf numFmtId="0" fontId="0" fillId="5" borderId="0" xfId="0" applyFill="1" applyBorder="1" applyAlignment="1" applyProtection="1">
      <alignment/>
      <protection hidden="1"/>
    </xf>
    <xf numFmtId="0" fontId="89" fillId="5" borderId="0" xfId="0" applyFont="1" applyFill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93" fillId="5" borderId="22" xfId="0" applyFont="1" applyFill="1" applyBorder="1" applyAlignment="1" applyProtection="1">
      <alignment horizontal="center"/>
      <protection hidden="1"/>
    </xf>
    <xf numFmtId="0" fontId="93" fillId="5" borderId="23" xfId="0" applyFont="1" applyFill="1" applyBorder="1" applyAlignment="1" applyProtection="1">
      <alignment horizontal="center"/>
      <protection hidden="1"/>
    </xf>
    <xf numFmtId="0" fontId="78" fillId="35" borderId="0" xfId="0" applyFont="1" applyFill="1" applyBorder="1" applyAlignment="1" applyProtection="1">
      <alignment horizontal="center"/>
      <protection hidden="1"/>
    </xf>
    <xf numFmtId="0" fontId="1" fillId="35" borderId="0" xfId="0" applyFont="1" applyFill="1" applyBorder="1" applyAlignment="1" applyProtection="1">
      <alignment horizontal="center"/>
      <protection hidden="1"/>
    </xf>
    <xf numFmtId="0" fontId="78" fillId="35" borderId="0" xfId="0" applyFont="1" applyFill="1" applyAlignment="1" applyProtection="1">
      <alignment horizontal="center"/>
      <protection hidden="1"/>
    </xf>
    <xf numFmtId="196" fontId="14" fillId="0" borderId="0" xfId="0" applyNumberFormat="1" applyFont="1" applyBorder="1" applyAlignment="1" applyProtection="1">
      <alignment/>
      <protection hidden="1" locked="0"/>
    </xf>
    <xf numFmtId="0" fontId="77" fillId="0" borderId="0" xfId="0" applyFont="1" applyBorder="1" applyAlignment="1" applyProtection="1" quotePrefix="1">
      <alignment horizontal="center"/>
      <protection hidden="1" locked="0"/>
    </xf>
    <xf numFmtId="0" fontId="77" fillId="0" borderId="0" xfId="0" applyFont="1" applyBorder="1" applyAlignment="1" applyProtection="1">
      <alignment horizontal="center"/>
      <protection hidden="1" locked="0"/>
    </xf>
    <xf numFmtId="0" fontId="8" fillId="0" borderId="0" xfId="0" applyFont="1" applyBorder="1" applyAlignment="1" applyProtection="1">
      <alignment horizontal="center"/>
      <protection hidden="1"/>
    </xf>
    <xf numFmtId="0" fontId="95" fillId="0" borderId="0" xfId="0" applyFont="1" applyBorder="1" applyAlignment="1" applyProtection="1">
      <alignment horizontal="center"/>
      <protection hidden="1" locked="0"/>
    </xf>
    <xf numFmtId="0" fontId="95" fillId="0" borderId="0" xfId="0" applyFont="1" applyBorder="1" applyAlignment="1" applyProtection="1" quotePrefix="1">
      <alignment horizontal="center"/>
      <protection hidden="1" locked="0"/>
    </xf>
    <xf numFmtId="0" fontId="77" fillId="35" borderId="0" xfId="0" applyFont="1" applyFill="1" applyBorder="1" applyAlignment="1" applyProtection="1" quotePrefix="1">
      <alignment horizontal="center"/>
      <protection hidden="1" locked="0"/>
    </xf>
    <xf numFmtId="0" fontId="77" fillId="35" borderId="0" xfId="0" applyFont="1" applyFill="1" applyBorder="1" applyAlignment="1" applyProtection="1">
      <alignment horizontal="center"/>
      <protection hidden="1" locked="0"/>
    </xf>
    <xf numFmtId="0" fontId="8" fillId="35" borderId="0" xfId="0" applyFont="1" applyFill="1" applyBorder="1" applyAlignment="1" applyProtection="1">
      <alignment horizontal="center"/>
      <protection hidden="1"/>
    </xf>
    <xf numFmtId="0" fontId="95" fillId="35" borderId="0" xfId="0" applyFont="1" applyFill="1" applyBorder="1" applyAlignment="1" applyProtection="1">
      <alignment horizontal="center"/>
      <protection hidden="1" locked="0"/>
    </xf>
    <xf numFmtId="0" fontId="95" fillId="35" borderId="0" xfId="0" applyFont="1" applyFill="1" applyBorder="1" applyAlignment="1" applyProtection="1" quotePrefix="1">
      <alignment horizontal="center"/>
      <protection hidden="1" locked="0"/>
    </xf>
    <xf numFmtId="196" fontId="14" fillId="0" borderId="24" xfId="0" applyNumberFormat="1" applyFont="1" applyBorder="1" applyAlignment="1" applyProtection="1">
      <alignment/>
      <protection hidden="1" locked="0"/>
    </xf>
    <xf numFmtId="0" fontId="1" fillId="0" borderId="0" xfId="0" applyFont="1" applyBorder="1" applyAlignment="1" applyProtection="1">
      <alignment/>
      <protection hidden="1" locked="0"/>
    </xf>
    <xf numFmtId="0" fontId="1" fillId="35" borderId="0" xfId="0" applyFont="1" applyFill="1" applyBorder="1" applyAlignment="1" applyProtection="1">
      <alignment/>
      <protection hidden="1" locked="0"/>
    </xf>
    <xf numFmtId="196" fontId="14" fillId="35" borderId="0" xfId="0" applyNumberFormat="1" applyFont="1" applyFill="1" applyBorder="1" applyAlignment="1" applyProtection="1">
      <alignment/>
      <protection hidden="1" locked="0"/>
    </xf>
    <xf numFmtId="0" fontId="89" fillId="10" borderId="20" xfId="0" applyFont="1" applyFill="1" applyBorder="1" applyAlignment="1" applyProtection="1">
      <alignment horizont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14" fontId="1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/>
      <protection hidden="1"/>
    </xf>
    <xf numFmtId="196" fontId="96" fillId="7" borderId="10" xfId="0" applyNumberFormat="1" applyFont="1" applyFill="1" applyBorder="1" applyAlignment="1" applyProtection="1">
      <alignment horizontal="center"/>
      <protection hidden="1"/>
    </xf>
    <xf numFmtId="196" fontId="96" fillId="6" borderId="10" xfId="0" applyNumberFormat="1" applyFont="1" applyFill="1" applyBorder="1" applyAlignment="1" applyProtection="1">
      <alignment horizontal="center"/>
      <protection hidden="1"/>
    </xf>
    <xf numFmtId="196" fontId="96" fillId="3" borderId="10" xfId="0" applyNumberFormat="1" applyFont="1" applyFill="1" applyBorder="1" applyAlignment="1" applyProtection="1">
      <alignment horizontal="center"/>
      <protection hidden="1"/>
    </xf>
    <xf numFmtId="196" fontId="96" fillId="5" borderId="10" xfId="0" applyNumberFormat="1" applyFont="1" applyFill="1" applyBorder="1" applyAlignment="1" applyProtection="1">
      <alignment horizontal="center"/>
      <protection hidden="1"/>
    </xf>
    <xf numFmtId="196" fontId="96" fillId="4" borderId="10" xfId="0" applyNumberFormat="1" applyFont="1" applyFill="1" applyBorder="1" applyAlignment="1" applyProtection="1">
      <alignment horizontal="center"/>
      <protection hidden="1"/>
    </xf>
    <xf numFmtId="196" fontId="96" fillId="38" borderId="10" xfId="0" applyNumberFormat="1" applyFont="1" applyFill="1" applyBorder="1" applyAlignment="1" applyProtection="1">
      <alignment horizontal="center"/>
      <protection hidden="1"/>
    </xf>
    <xf numFmtId="0" fontId="36" fillId="0" borderId="13" xfId="0" applyFont="1" applyBorder="1" applyAlignment="1" applyProtection="1">
      <alignment horizontal="center"/>
      <protection hidden="1"/>
    </xf>
    <xf numFmtId="0" fontId="89" fillId="0" borderId="10" xfId="0" applyFont="1" applyBorder="1" applyAlignment="1" applyProtection="1">
      <alignment horizontal="center"/>
      <protection hidden="1"/>
    </xf>
    <xf numFmtId="0" fontId="89" fillId="0" borderId="18" xfId="0" applyFont="1" applyBorder="1" applyAlignment="1" applyProtection="1">
      <alignment horizontal="center" vertical="center" wrapText="1"/>
      <protection hidden="1"/>
    </xf>
    <xf numFmtId="0" fontId="0" fillId="0" borderId="25" xfId="0" applyFont="1" applyBorder="1" applyAlignment="1" applyProtection="1">
      <alignment horizontal="center"/>
      <protection hidden="1"/>
    </xf>
    <xf numFmtId="0" fontId="3" fillId="4" borderId="0" xfId="0" applyFont="1" applyFill="1" applyAlignment="1" applyProtection="1">
      <alignment horizontal="center" textRotation="90"/>
      <protection hidden="1"/>
    </xf>
    <xf numFmtId="0" fontId="9" fillId="4" borderId="0" xfId="0" applyFont="1" applyFill="1" applyAlignment="1" applyProtection="1">
      <alignment vertical="center" textRotation="90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4" fontId="0" fillId="0" borderId="0" xfId="0" applyNumberForma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93" fillId="0" borderId="25" xfId="0" applyFont="1" applyBorder="1" applyAlignment="1" applyProtection="1">
      <alignment horizontal="center"/>
      <protection hidden="1"/>
    </xf>
    <xf numFmtId="0" fontId="98" fillId="0" borderId="25" xfId="0" applyFont="1" applyBorder="1" applyAlignment="1" applyProtection="1">
      <alignment horizontal="center"/>
      <protection hidden="1"/>
    </xf>
    <xf numFmtId="0" fontId="89" fillId="0" borderId="26" xfId="0" applyFont="1" applyBorder="1" applyAlignment="1" applyProtection="1">
      <alignment horizontal="center" vertical="center" textRotation="90" wrapText="1"/>
      <protection hidden="1"/>
    </xf>
    <xf numFmtId="0" fontId="89" fillId="0" borderId="17" xfId="0" applyFont="1" applyBorder="1" applyAlignment="1" applyProtection="1">
      <alignment horizontal="center" vertical="center" textRotation="90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26" xfId="0" applyFont="1" applyBorder="1" applyAlignment="1" applyProtection="1">
      <alignment horizontal="center" vertical="center" textRotation="90" wrapText="1"/>
      <protection hidden="1"/>
    </xf>
    <xf numFmtId="0" fontId="0" fillId="0" borderId="11" xfId="0" applyBorder="1" applyAlignment="1" applyProtection="1">
      <alignment horizontal="right"/>
      <protection hidden="1"/>
    </xf>
    <xf numFmtId="0" fontId="0" fillId="0" borderId="11" xfId="0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 vertical="center" textRotation="90" wrapText="1"/>
      <protection hidden="1"/>
    </xf>
    <xf numFmtId="0" fontId="99" fillId="0" borderId="17" xfId="0" applyFont="1" applyBorder="1" applyAlignment="1" applyProtection="1">
      <alignment horizontal="center" vertical="center" textRotation="90" wrapText="1"/>
      <protection hidden="1"/>
    </xf>
    <xf numFmtId="0" fontId="3" fillId="4" borderId="0" xfId="0" applyFont="1" applyFill="1" applyAlignment="1" applyProtection="1">
      <alignment horizontal="center" textRotation="90"/>
      <protection hidden="1"/>
    </xf>
    <xf numFmtId="0" fontId="89" fillId="0" borderId="10" xfId="0" applyFont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 applyProtection="1">
      <alignment horizontal="left" vertical="center" wrapText="1"/>
      <protection hidden="1" locked="0"/>
    </xf>
    <xf numFmtId="0" fontId="0" fillId="0" borderId="16" xfId="0" applyFont="1" applyBorder="1" applyAlignment="1" applyProtection="1">
      <alignment horizontal="left" vertical="center" wrapText="1"/>
      <protection hidden="1" locked="0"/>
    </xf>
    <xf numFmtId="0" fontId="0" fillId="0" borderId="14" xfId="0" applyFont="1" applyBorder="1" applyAlignment="1" applyProtection="1">
      <alignment horizontal="left" vertical="center" wrapText="1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/>
      <protection hidden="1"/>
    </xf>
    <xf numFmtId="0" fontId="9" fillId="4" borderId="0" xfId="0" applyFont="1" applyFill="1" applyAlignment="1" applyProtection="1">
      <alignment horizontal="center" vertical="center" textRotation="90"/>
      <protection hidden="1"/>
    </xf>
    <xf numFmtId="0" fontId="89" fillId="0" borderId="18" xfId="0" applyFont="1" applyBorder="1" applyAlignment="1" applyProtection="1">
      <alignment horizontal="center"/>
      <protection hidden="1"/>
    </xf>
    <xf numFmtId="0" fontId="89" fillId="0" borderId="16" xfId="0" applyFont="1" applyBorder="1" applyAlignment="1" applyProtection="1">
      <alignment horizontal="center"/>
      <protection hidden="1"/>
    </xf>
    <xf numFmtId="0" fontId="89" fillId="0" borderId="14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37" borderId="18" xfId="0" applyFill="1" applyBorder="1" applyAlignment="1" applyProtection="1">
      <alignment horizontal="center" vertical="center"/>
      <protection hidden="1"/>
    </xf>
    <xf numFmtId="0" fontId="0" fillId="37" borderId="16" xfId="0" applyFill="1" applyBorder="1" applyAlignment="1" applyProtection="1">
      <alignment horizontal="center" vertical="center"/>
      <protection hidden="1"/>
    </xf>
    <xf numFmtId="0" fontId="0" fillId="37" borderId="14" xfId="0" applyFill="1" applyBorder="1" applyAlignment="1" applyProtection="1">
      <alignment horizontal="center" vertical="center"/>
      <protection hidden="1"/>
    </xf>
    <xf numFmtId="14" fontId="0" fillId="0" borderId="0" xfId="0" applyNumberFormat="1" applyFont="1" applyAlignment="1" applyProtection="1">
      <alignment horizontal="left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4" fontId="0" fillId="0" borderId="11" xfId="0" applyNumberForma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10" borderId="18" xfId="0" applyFill="1" applyBorder="1" applyAlignment="1" applyProtection="1">
      <alignment horizontal="center" vertical="center"/>
      <protection hidden="1" locked="0"/>
    </xf>
    <xf numFmtId="0" fontId="0" fillId="10" borderId="16" xfId="0" applyFill="1" applyBorder="1" applyAlignment="1" applyProtection="1">
      <alignment horizontal="center" vertical="center"/>
      <protection hidden="1" locked="0"/>
    </xf>
    <xf numFmtId="0" fontId="0" fillId="10" borderId="14" xfId="0" applyFill="1" applyBorder="1" applyAlignment="1" applyProtection="1">
      <alignment horizontal="center" vertical="center"/>
      <protection hidden="1" locked="0"/>
    </xf>
    <xf numFmtId="0" fontId="89" fillId="0" borderId="18" xfId="0" applyFont="1" applyBorder="1" applyAlignment="1" applyProtection="1">
      <alignment horizontal="center" vertical="center" wrapText="1"/>
      <protection hidden="1"/>
    </xf>
    <xf numFmtId="0" fontId="89" fillId="0" borderId="14" xfId="0" applyFont="1" applyBorder="1" applyAlignment="1" applyProtection="1">
      <alignment horizontal="center" vertical="center" wrapText="1"/>
      <protection hidden="1"/>
    </xf>
    <xf numFmtId="0" fontId="100" fillId="0" borderId="18" xfId="0" applyFont="1" applyBorder="1" applyAlignment="1" applyProtection="1">
      <alignment horizontal="center"/>
      <protection hidden="1"/>
    </xf>
    <xf numFmtId="0" fontId="100" fillId="0" borderId="16" xfId="0" applyFont="1" applyBorder="1" applyAlignment="1" applyProtection="1">
      <alignment horizontal="center"/>
      <protection hidden="1"/>
    </xf>
    <xf numFmtId="0" fontId="100" fillId="0" borderId="14" xfId="0" applyFont="1" applyBorder="1" applyAlignment="1" applyProtection="1">
      <alignment horizontal="center"/>
      <protection hidden="1"/>
    </xf>
    <xf numFmtId="0" fontId="0" fillId="10" borderId="18" xfId="0" applyFill="1" applyBorder="1" applyAlignment="1" applyProtection="1">
      <alignment horizontal="center" vertical="center"/>
      <protection hidden="1"/>
    </xf>
    <xf numFmtId="0" fontId="0" fillId="10" borderId="16" xfId="0" applyFill="1" applyBorder="1" applyAlignment="1" applyProtection="1">
      <alignment horizontal="center" vertical="center"/>
      <protection hidden="1"/>
    </xf>
    <xf numFmtId="0" fontId="0" fillId="10" borderId="14" xfId="0" applyFill="1" applyBorder="1" applyAlignment="1" applyProtection="1">
      <alignment horizontal="center" vertical="center"/>
      <protection hidden="1"/>
    </xf>
    <xf numFmtId="0" fontId="99" fillId="4" borderId="0" xfId="0" applyFont="1" applyFill="1" applyAlignment="1" applyProtection="1">
      <alignment horizontal="center" wrapText="1"/>
      <protection hidden="1"/>
    </xf>
    <xf numFmtId="0" fontId="101" fillId="0" borderId="26" xfId="0" applyFont="1" applyBorder="1" applyAlignment="1" applyProtection="1">
      <alignment horizontal="center" vertical="center" textRotation="90" wrapText="1"/>
      <protection hidden="1"/>
    </xf>
    <xf numFmtId="0" fontId="101" fillId="0" borderId="17" xfId="0" applyFont="1" applyBorder="1" applyAlignment="1" applyProtection="1">
      <alignment horizontal="center" vertical="center" textRotation="90" wrapText="1"/>
      <protection hidden="1"/>
    </xf>
    <xf numFmtId="0" fontId="89" fillId="0" borderId="10" xfId="0" applyFont="1" applyBorder="1" applyAlignment="1" applyProtection="1">
      <alignment horizontal="center"/>
      <protection hidden="1"/>
    </xf>
    <xf numFmtId="0" fontId="36" fillId="0" borderId="27" xfId="0" applyFont="1" applyBorder="1" applyAlignment="1" applyProtection="1">
      <alignment horizontal="left" wrapText="1"/>
      <protection hidden="1" locked="0"/>
    </xf>
    <xf numFmtId="0" fontId="36" fillId="0" borderId="28" xfId="0" applyFont="1" applyBorder="1" applyAlignment="1" applyProtection="1">
      <alignment horizontal="left" wrapText="1"/>
      <protection hidden="1" locked="0"/>
    </xf>
    <xf numFmtId="0" fontId="83" fillId="0" borderId="0" xfId="0" applyFont="1" applyAlignment="1" applyProtection="1">
      <alignment horizontal="center" wrapText="1"/>
      <protection hidden="1"/>
    </xf>
    <xf numFmtId="0" fontId="89" fillId="8" borderId="0" xfId="0" applyFont="1" applyFill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37" borderId="18" xfId="0" applyFill="1" applyBorder="1" applyAlignment="1" applyProtection="1">
      <alignment horizontal="center"/>
      <protection hidden="1"/>
    </xf>
    <xf numFmtId="0" fontId="0" fillId="37" borderId="16" xfId="0" applyFill="1" applyBorder="1" applyAlignment="1" applyProtection="1">
      <alignment horizontal="center"/>
      <protection hidden="1"/>
    </xf>
    <xf numFmtId="0" fontId="0" fillId="37" borderId="14" xfId="0" applyFill="1" applyBorder="1" applyAlignment="1" applyProtection="1">
      <alignment horizontal="center"/>
      <protection hidden="1"/>
    </xf>
    <xf numFmtId="0" fontId="36" fillId="35" borderId="13" xfId="0" applyFont="1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3" xfId="0" applyBorder="1" applyAlignment="1" applyProtection="1">
      <alignment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58">
    <dxf>
      <font>
        <color theme="5" tint="0.5999600291252136"/>
      </font>
      <fill>
        <patternFill>
          <bgColor theme="8" tint="0.3999499976634979"/>
        </patternFill>
      </fill>
    </dxf>
    <dxf>
      <fill>
        <patternFill>
          <bgColor rgb="FFFFFF00"/>
        </patternFill>
      </fill>
    </dxf>
    <dxf>
      <font>
        <color theme="5" tint="0.5999600291252136"/>
      </font>
      <fill>
        <patternFill>
          <bgColor theme="8" tint="0.3999499976634979"/>
        </patternFill>
      </fill>
    </dxf>
    <dxf>
      <fill>
        <patternFill>
          <bgColor rgb="FFFFFF00"/>
        </patternFill>
      </fill>
    </dxf>
    <dxf>
      <font>
        <color theme="5" tint="0.5999600291252136"/>
      </font>
      <fill>
        <patternFill>
          <bgColor theme="8" tint="0.3999499976634979"/>
        </patternFill>
      </fill>
    </dxf>
    <dxf>
      <fill>
        <patternFill>
          <bgColor rgb="FFFFFF00"/>
        </patternFill>
      </fill>
    </dxf>
    <dxf>
      <font>
        <color theme="5" tint="0.5999600291252136"/>
      </font>
      <fill>
        <patternFill>
          <bgColor theme="8" tint="0.3999499976634979"/>
        </patternFill>
      </fill>
    </dxf>
    <dxf>
      <fill>
        <patternFill>
          <bgColor rgb="FFFFFF00"/>
        </patternFill>
      </fill>
    </dxf>
    <dxf>
      <font>
        <color theme="5" tint="0.5999600291252136"/>
      </font>
      <fill>
        <patternFill>
          <bgColor theme="8" tint="0.3999499976634979"/>
        </patternFill>
      </fill>
    </dxf>
    <dxf>
      <fill>
        <patternFill>
          <bgColor rgb="FFFFFF00"/>
        </patternFill>
      </fill>
    </dxf>
    <dxf>
      <font>
        <color theme="5" tint="0.5999600291252136"/>
      </font>
      <fill>
        <patternFill>
          <bgColor theme="8" tint="0.3999499976634979"/>
        </patternFill>
      </fill>
    </dxf>
    <dxf>
      <fill>
        <patternFill>
          <bgColor rgb="FFFFFF00"/>
        </patternFill>
      </fill>
    </dxf>
    <dxf>
      <font>
        <color theme="5" tint="0.5999600291252136"/>
      </font>
      <fill>
        <patternFill>
          <bgColor theme="8" tint="0.3999499976634979"/>
        </patternFill>
      </fill>
    </dxf>
    <dxf>
      <fill>
        <patternFill>
          <bgColor rgb="FFFFFF00"/>
        </patternFill>
      </fill>
    </dxf>
    <dxf>
      <font>
        <color theme="5" tint="0.5999600291252136"/>
      </font>
      <fill>
        <patternFill>
          <bgColor theme="8" tint="0.3999499976634979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double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theme="3" tint="0.5999600291252136"/>
        </patternFill>
      </fill>
    </dxf>
    <dxf>
      <font>
        <color rgb="FF9C0006"/>
      </font>
      <fill>
        <patternFill>
          <bgColor theme="9" tint="0.5999600291252136"/>
        </patternFill>
      </fill>
    </dxf>
    <dxf>
      <font>
        <u val="double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double"/>
        <color indexed="10"/>
      </font>
    </dxf>
    <dxf>
      <font>
        <u val="double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432</xdr:row>
      <xdr:rowOff>104775</xdr:rowOff>
    </xdr:from>
    <xdr:to>
      <xdr:col>5</xdr:col>
      <xdr:colOff>628650</xdr:colOff>
      <xdr:row>433</xdr:row>
      <xdr:rowOff>304800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93345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470</xdr:row>
      <xdr:rowOff>104775</xdr:rowOff>
    </xdr:from>
    <xdr:to>
      <xdr:col>5</xdr:col>
      <xdr:colOff>628650</xdr:colOff>
      <xdr:row>471</xdr:row>
      <xdr:rowOff>304800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1752600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508</xdr:row>
      <xdr:rowOff>28575</xdr:rowOff>
    </xdr:from>
    <xdr:to>
      <xdr:col>5</xdr:col>
      <xdr:colOff>628650</xdr:colOff>
      <xdr:row>510</xdr:row>
      <xdr:rowOff>114300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34375725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209550</xdr:colOff>
      <xdr:row>432</xdr:row>
      <xdr:rowOff>123825</xdr:rowOff>
    </xdr:from>
    <xdr:to>
      <xdr:col>21</xdr:col>
      <xdr:colOff>276225</xdr:colOff>
      <xdr:row>433</xdr:row>
      <xdr:rowOff>333375</xdr:rowOff>
    </xdr:to>
    <xdr:sp>
      <xdr:nvSpPr>
        <xdr:cNvPr id="4" name="Aşağı Ok 1"/>
        <xdr:cNvSpPr>
          <a:spLocks/>
        </xdr:cNvSpPr>
      </xdr:nvSpPr>
      <xdr:spPr>
        <a:xfrm>
          <a:off x="11229975" y="952500"/>
          <a:ext cx="438150" cy="609600"/>
        </a:xfrm>
        <a:prstGeom prst="downArrow">
          <a:avLst>
            <a:gd name="adj" fmla="val 140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962025</xdr:colOff>
      <xdr:row>432</xdr:row>
      <xdr:rowOff>123825</xdr:rowOff>
    </xdr:from>
    <xdr:to>
      <xdr:col>9</xdr:col>
      <xdr:colOff>1400175</xdr:colOff>
      <xdr:row>433</xdr:row>
      <xdr:rowOff>333375</xdr:rowOff>
    </xdr:to>
    <xdr:sp>
      <xdr:nvSpPr>
        <xdr:cNvPr id="5" name="Aşağı Ok 8"/>
        <xdr:cNvSpPr>
          <a:spLocks/>
        </xdr:cNvSpPr>
      </xdr:nvSpPr>
      <xdr:spPr>
        <a:xfrm>
          <a:off x="6581775" y="952500"/>
          <a:ext cx="438150" cy="609600"/>
        </a:xfrm>
        <a:prstGeom prst="downArrow">
          <a:avLst>
            <a:gd name="adj" fmla="val 1406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4"/>
  <dimension ref="A3:BN576"/>
  <sheetViews>
    <sheetView showGridLines="0" showZeros="0" tabSelected="1" zoomScalePageLayoutView="0" workbookViewId="0" topLeftCell="B430">
      <selection activeCell="H435" sqref="H435:J435"/>
    </sheetView>
  </sheetViews>
  <sheetFormatPr defaultColWidth="0" defaultRowHeight="0" customHeight="1" zeroHeight="1"/>
  <cols>
    <col min="1" max="1" width="20.8515625" style="1" hidden="1" customWidth="1"/>
    <col min="2" max="2" width="9.140625" style="1" customWidth="1"/>
    <col min="3" max="4" width="4.7109375" style="1" customWidth="1"/>
    <col min="5" max="5" width="4.57421875" style="1" customWidth="1"/>
    <col min="6" max="6" width="22.28125" style="1" customWidth="1"/>
    <col min="7" max="7" width="10.28125" style="1" customWidth="1"/>
    <col min="8" max="8" width="13.00390625" style="1" customWidth="1"/>
    <col min="9" max="9" width="15.57421875" style="1" customWidth="1"/>
    <col min="10" max="10" width="22.7109375" style="34" customWidth="1"/>
    <col min="11" max="11" width="6.57421875" style="1" customWidth="1"/>
    <col min="12" max="12" width="7.140625" style="1" customWidth="1"/>
    <col min="13" max="13" width="5.57421875" style="1" customWidth="1"/>
    <col min="14" max="14" width="5.57421875" style="2" customWidth="1"/>
    <col min="15" max="20" width="5.57421875" style="1" customWidth="1"/>
    <col min="21" max="21" width="5.57421875" style="2" customWidth="1"/>
    <col min="22" max="26" width="5.57421875" style="1" customWidth="1"/>
    <col min="27" max="27" width="6.00390625" style="1" customWidth="1"/>
    <col min="28" max="28" width="5.57421875" style="2" customWidth="1"/>
    <col min="29" max="34" width="5.57421875" style="1" customWidth="1"/>
    <col min="35" max="35" width="5.57421875" style="2" customWidth="1"/>
    <col min="36" max="36" width="5.57421875" style="1" customWidth="1"/>
    <col min="37" max="37" width="6.7109375" style="1" customWidth="1"/>
    <col min="38" max="39" width="5.57421875" style="1" customWidth="1"/>
    <col min="40" max="40" width="6.28125" style="1" customWidth="1"/>
    <col min="41" max="41" width="7.140625" style="1" customWidth="1"/>
    <col min="42" max="47" width="10.7109375" style="1" customWidth="1"/>
    <col min="48" max="48" width="9.00390625" style="1" customWidth="1"/>
    <col min="49" max="49" width="7.421875" style="1" customWidth="1"/>
    <col min="50" max="50" width="5.7109375" style="1" hidden="1" customWidth="1"/>
    <col min="51" max="51" width="7.28125" style="1" hidden="1" customWidth="1"/>
    <col min="52" max="52" width="5.8515625" style="1" hidden="1" customWidth="1"/>
    <col min="53" max="53" width="2.7109375" style="1" customWidth="1"/>
    <col min="54" max="54" width="1.57421875" style="1" customWidth="1"/>
    <col min="55" max="55" width="13.140625" style="1" customWidth="1"/>
    <col min="56" max="56" width="8.28125" style="1" hidden="1" customWidth="1"/>
    <col min="57" max="59" width="3.28125" style="1" hidden="1" customWidth="1"/>
    <col min="60" max="60" width="3.28125" style="71" hidden="1" customWidth="1"/>
    <col min="61" max="62" width="3.28125" style="1" hidden="1" customWidth="1"/>
    <col min="63" max="63" width="7.00390625" style="1" hidden="1" customWidth="1"/>
    <col min="64" max="64" width="17.7109375" style="1" hidden="1" customWidth="1"/>
    <col min="65" max="65" width="28.7109375" style="1" hidden="1" customWidth="1"/>
    <col min="66" max="66" width="8.140625" style="1" hidden="1" customWidth="1"/>
    <col min="67" max="78" width="9.140625" style="1" hidden="1" customWidth="1"/>
    <col min="79" max="16384" width="0" style="1" hidden="1" customWidth="1"/>
  </cols>
  <sheetData>
    <row r="1" ht="24.75" customHeight="1" hidden="1"/>
    <row r="2" ht="24.75" customHeight="1" hidden="1"/>
    <row r="3" spans="6:28" ht="24.75" customHeight="1" hidden="1">
      <c r="F3" s="1" t="s">
        <v>42</v>
      </c>
      <c r="G3" s="1" t="s">
        <v>43</v>
      </c>
      <c r="H3" s="1" t="s">
        <v>2</v>
      </c>
      <c r="I3" s="1" t="s">
        <v>56</v>
      </c>
      <c r="J3" s="34" t="s">
        <v>57</v>
      </c>
      <c r="K3" s="1">
        <v>0</v>
      </c>
      <c r="L3" s="1" t="s">
        <v>47</v>
      </c>
      <c r="AB3" s="1"/>
    </row>
    <row r="4" spans="5:34" ht="19.5" hidden="1">
      <c r="E4" s="1">
        <f>IF('Öğrenci Listesi'!F15="",0,1)</f>
        <v>0</v>
      </c>
      <c r="F4" s="1">
        <f>+'Öğrenci Listesi'!F15</f>
        <v>0</v>
      </c>
      <c r="G4" s="1">
        <f>+'Öğrenci Listesi'!G15</f>
        <v>0</v>
      </c>
      <c r="H4" s="1" t="str">
        <f>+'Öğrenci Listesi'!H15</f>
        <v> </v>
      </c>
      <c r="I4" s="1">
        <f>+'Öğrenci Listesi'!K15</f>
        <v>0</v>
      </c>
      <c r="J4" s="72">
        <f>+'Öğrenci Listesi'!L15</f>
        <v>0</v>
      </c>
      <c r="K4" s="22"/>
      <c r="P4" s="73"/>
      <c r="Q4" s="23"/>
      <c r="R4" s="22"/>
      <c r="S4" s="23"/>
      <c r="T4" s="23"/>
      <c r="U4" s="23"/>
      <c r="AB4" s="220" t="str">
        <f>+Takvim!AL6</f>
        <v>Dönem</v>
      </c>
      <c r="AC4" s="221"/>
      <c r="AD4" s="221"/>
      <c r="AE4" s="221"/>
      <c r="AF4" s="221"/>
      <c r="AG4" s="221"/>
      <c r="AH4" s="222"/>
    </row>
    <row r="5" spans="5:52" ht="19.5" hidden="1">
      <c r="E5" s="1">
        <f>IF('Öğrenci Listesi'!F16="",0,E4+1)</f>
        <v>0</v>
      </c>
      <c r="F5" s="1">
        <f>+'Öğrenci Listesi'!F16</f>
        <v>0</v>
      </c>
      <c r="G5" s="1">
        <f>+'Öğrenci Listesi'!G16</f>
        <v>0</v>
      </c>
      <c r="H5" s="1" t="str">
        <f>+'Öğrenci Listesi'!H16</f>
        <v> </v>
      </c>
      <c r="I5" s="1">
        <f>+'Öğrenci Listesi'!K16</f>
        <v>0</v>
      </c>
      <c r="J5" s="72">
        <f>+'Öğrenci Listesi'!L16</f>
        <v>0</v>
      </c>
      <c r="K5" s="22"/>
      <c r="P5" s="65"/>
      <c r="Q5" s="23"/>
      <c r="R5" s="22"/>
      <c r="S5" s="23"/>
      <c r="T5" s="23"/>
      <c r="U5" s="23"/>
      <c r="AB5" s="103" t="str">
        <f>+Takvim!AL7</f>
        <v>01</v>
      </c>
      <c r="AC5" s="103" t="str">
        <f>+Takvim!AM7</f>
        <v>01</v>
      </c>
      <c r="AD5" s="103">
        <f>+Takvim!AN7</f>
        <v>2021</v>
      </c>
      <c r="AE5" s="103" t="str">
        <f>+Takvim!AO7</f>
        <v> /</v>
      </c>
      <c r="AF5" s="103">
        <f>+Takvim!AP7</f>
        <v>31</v>
      </c>
      <c r="AG5" s="103" t="str">
        <f>+Takvim!AQ7</f>
        <v>01</v>
      </c>
      <c r="AH5" s="103">
        <f>+Takvim!AR7</f>
        <v>2021</v>
      </c>
      <c r="AY5" s="4" t="str">
        <f aca="true" t="shared" si="0" ref="AY5:AY16">CONCATENATE(AB5,"-",AC5,"-",AD5," ",AE5," ",AF5,"-",AG5,"-",AH5)</f>
        <v>01-01-2021  / 31-01-2021</v>
      </c>
      <c r="AZ5" s="1" t="str">
        <f>+Takvim!AS7</f>
        <v>Ocak</v>
      </c>
    </row>
    <row r="6" spans="5:52" ht="19.5" hidden="1">
      <c r="E6" s="1">
        <f>IF('Öğrenci Listesi'!F17="",0,E5+1)</f>
        <v>0</v>
      </c>
      <c r="F6" s="1">
        <f>+'Öğrenci Listesi'!F17</f>
        <v>0</v>
      </c>
      <c r="G6" s="1">
        <f>+'Öğrenci Listesi'!G17</f>
        <v>0</v>
      </c>
      <c r="H6" s="1" t="str">
        <f>+'Öğrenci Listesi'!H17</f>
        <v> </v>
      </c>
      <c r="I6" s="1">
        <f>+'Öğrenci Listesi'!K17</f>
        <v>0</v>
      </c>
      <c r="J6" s="72">
        <f>+'Öğrenci Listesi'!L17</f>
        <v>0</v>
      </c>
      <c r="K6" s="22"/>
      <c r="P6" s="73"/>
      <c r="Q6" s="23"/>
      <c r="R6" s="22"/>
      <c r="S6" s="23"/>
      <c r="T6" s="23"/>
      <c r="U6" s="23"/>
      <c r="AB6" s="103" t="str">
        <f>+Takvim!AL8</f>
        <v>01</v>
      </c>
      <c r="AC6" s="103" t="str">
        <f>+Takvim!AM8</f>
        <v>02</v>
      </c>
      <c r="AD6" s="103">
        <f>+Takvim!AN8</f>
        <v>2021</v>
      </c>
      <c r="AE6" s="103" t="str">
        <f>+Takvim!AO8</f>
        <v> /</v>
      </c>
      <c r="AF6" s="103">
        <f>+Takvim!AP8</f>
        <v>28</v>
      </c>
      <c r="AG6" s="103" t="str">
        <f>+Takvim!AQ8</f>
        <v>02</v>
      </c>
      <c r="AH6" s="103">
        <f>+Takvim!AR8</f>
        <v>2021</v>
      </c>
      <c r="AY6" s="4" t="str">
        <f t="shared" si="0"/>
        <v>01-02-2021  / 28-02-2021</v>
      </c>
      <c r="AZ6" s="1" t="str">
        <f>+Takvim!AS8</f>
        <v>Şubat</v>
      </c>
    </row>
    <row r="7" spans="5:52" ht="19.5" hidden="1">
      <c r="E7" s="1">
        <f>IF('Öğrenci Listesi'!F18="",0,E6+1)</f>
        <v>0</v>
      </c>
      <c r="F7" s="1">
        <f>+'Öğrenci Listesi'!F18</f>
        <v>0</v>
      </c>
      <c r="G7" s="1">
        <f>+'Öğrenci Listesi'!G18</f>
        <v>0</v>
      </c>
      <c r="H7" s="1" t="str">
        <f>+'Öğrenci Listesi'!H18</f>
        <v> </v>
      </c>
      <c r="I7" s="1">
        <f>+'Öğrenci Listesi'!K18</f>
        <v>0</v>
      </c>
      <c r="J7" s="72">
        <f>+'Öğrenci Listesi'!L18</f>
        <v>0</v>
      </c>
      <c r="K7" s="22"/>
      <c r="L7" s="1">
        <v>0</v>
      </c>
      <c r="M7" s="8"/>
      <c r="N7" s="8"/>
      <c r="O7" s="8"/>
      <c r="P7" s="73"/>
      <c r="Q7" s="23"/>
      <c r="R7" s="22"/>
      <c r="S7" s="23"/>
      <c r="T7" s="23"/>
      <c r="U7" s="23"/>
      <c r="AB7" s="103" t="str">
        <f>+Takvim!AL9</f>
        <v>01</v>
      </c>
      <c r="AC7" s="103" t="str">
        <f>+Takvim!AM9</f>
        <v>03</v>
      </c>
      <c r="AD7" s="103">
        <f>+Takvim!AN9</f>
        <v>2021</v>
      </c>
      <c r="AE7" s="103" t="str">
        <f>+Takvim!AO9</f>
        <v> /</v>
      </c>
      <c r="AF7" s="103">
        <f>+Takvim!AP9</f>
        <v>31</v>
      </c>
      <c r="AG7" s="103" t="str">
        <f>+Takvim!AQ9</f>
        <v>03</v>
      </c>
      <c r="AH7" s="103">
        <f>+Takvim!AR9</f>
        <v>2021</v>
      </c>
      <c r="AY7" s="4" t="str">
        <f t="shared" si="0"/>
        <v>01-03-2021  / 31-03-2021</v>
      </c>
      <c r="AZ7" s="1" t="str">
        <f>+Takvim!AS9</f>
        <v>Mart</v>
      </c>
    </row>
    <row r="8" spans="5:52" ht="19.5" hidden="1">
      <c r="E8" s="1">
        <f>IF('Öğrenci Listesi'!F19="",0,E7+1)</f>
        <v>0</v>
      </c>
      <c r="F8" s="1">
        <f>+'Öğrenci Listesi'!F19</f>
        <v>0</v>
      </c>
      <c r="G8" s="1">
        <f>+'Öğrenci Listesi'!G19</f>
        <v>0</v>
      </c>
      <c r="H8" s="1" t="str">
        <f>+'Öğrenci Listesi'!H19</f>
        <v> </v>
      </c>
      <c r="I8" s="1">
        <f>+'Öğrenci Listesi'!K19</f>
        <v>0</v>
      </c>
      <c r="J8" s="72">
        <f>+'Öğrenci Listesi'!L19</f>
        <v>0</v>
      </c>
      <c r="K8" s="22"/>
      <c r="P8" s="73"/>
      <c r="Q8" s="23"/>
      <c r="R8" s="23"/>
      <c r="S8" s="23"/>
      <c r="T8" s="23"/>
      <c r="U8" s="23"/>
      <c r="AB8" s="103" t="str">
        <f>+Takvim!AL10</f>
        <v>01</v>
      </c>
      <c r="AC8" s="103" t="str">
        <f>+Takvim!AM10</f>
        <v>04</v>
      </c>
      <c r="AD8" s="103">
        <f>+Takvim!AN10</f>
        <v>2021</v>
      </c>
      <c r="AE8" s="103" t="str">
        <f>+Takvim!AO10</f>
        <v> /</v>
      </c>
      <c r="AF8" s="103">
        <f>+Takvim!AP10</f>
        <v>30</v>
      </c>
      <c r="AG8" s="103" t="str">
        <f>+Takvim!AQ10</f>
        <v>04</v>
      </c>
      <c r="AH8" s="103">
        <f>+Takvim!AR10</f>
        <v>2021</v>
      </c>
      <c r="AY8" s="4" t="str">
        <f t="shared" si="0"/>
        <v>01-04-2021  / 30-04-2021</v>
      </c>
      <c r="AZ8" s="1" t="str">
        <f>+Takvim!AS10</f>
        <v>Nisan</v>
      </c>
    </row>
    <row r="9" spans="5:52" ht="19.5" hidden="1">
      <c r="E9" s="1">
        <f>IF('Öğrenci Listesi'!F20="",0,E8+1)</f>
        <v>0</v>
      </c>
      <c r="F9" s="1">
        <f>+'Öğrenci Listesi'!F20</f>
        <v>0</v>
      </c>
      <c r="G9" s="1">
        <f>+'Öğrenci Listesi'!G20</f>
        <v>0</v>
      </c>
      <c r="H9" s="1" t="str">
        <f>+'Öğrenci Listesi'!H20</f>
        <v> </v>
      </c>
      <c r="I9" s="1">
        <f>+'Öğrenci Listesi'!K20</f>
        <v>0</v>
      </c>
      <c r="J9" s="72">
        <f>+'Öğrenci Listesi'!L20</f>
        <v>0</v>
      </c>
      <c r="K9" s="22"/>
      <c r="P9" s="73"/>
      <c r="Q9" s="22"/>
      <c r="R9" s="22"/>
      <c r="S9" s="23"/>
      <c r="T9" s="23"/>
      <c r="U9" s="23"/>
      <c r="AB9" s="103" t="str">
        <f>+Takvim!AL11</f>
        <v>01</v>
      </c>
      <c r="AC9" s="103" t="str">
        <f>+Takvim!AM11</f>
        <v>05</v>
      </c>
      <c r="AD9" s="103">
        <f>+Takvim!AN11</f>
        <v>2021</v>
      </c>
      <c r="AE9" s="103" t="str">
        <f>+Takvim!AO11</f>
        <v> /</v>
      </c>
      <c r="AF9" s="103">
        <f>+Takvim!AP11</f>
        <v>31</v>
      </c>
      <c r="AG9" s="103" t="str">
        <f>+Takvim!AQ11</f>
        <v>05</v>
      </c>
      <c r="AH9" s="103">
        <f>+Takvim!AR11</f>
        <v>2021</v>
      </c>
      <c r="AY9" s="4" t="str">
        <f t="shared" si="0"/>
        <v>01-05-2021  / 31-05-2021</v>
      </c>
      <c r="AZ9" s="1" t="str">
        <f>+Takvim!AS11</f>
        <v>Mayıs</v>
      </c>
    </row>
    <row r="10" spans="5:52" ht="19.5" hidden="1">
      <c r="E10" s="1">
        <f>IF('Öğrenci Listesi'!F21="",0,E9+1)</f>
        <v>0</v>
      </c>
      <c r="F10" s="1">
        <f>+'Öğrenci Listesi'!F21</f>
        <v>0</v>
      </c>
      <c r="G10" s="1">
        <f>+'Öğrenci Listesi'!G21</f>
        <v>0</v>
      </c>
      <c r="H10" s="1" t="str">
        <f>+'Öğrenci Listesi'!H21</f>
        <v> </v>
      </c>
      <c r="I10" s="1">
        <f>+'Öğrenci Listesi'!K21</f>
        <v>0</v>
      </c>
      <c r="J10" s="72">
        <f>+'Öğrenci Listesi'!L21</f>
        <v>0</v>
      </c>
      <c r="K10" s="22"/>
      <c r="P10" s="73"/>
      <c r="Q10" s="23"/>
      <c r="R10" s="22"/>
      <c r="S10" s="23"/>
      <c r="T10" s="23"/>
      <c r="U10" s="23"/>
      <c r="AB10" s="103" t="str">
        <f>+Takvim!AL12</f>
        <v>01</v>
      </c>
      <c r="AC10" s="103" t="str">
        <f>+Takvim!AM12</f>
        <v>06</v>
      </c>
      <c r="AD10" s="103">
        <f>+Takvim!AN12</f>
        <v>2021</v>
      </c>
      <c r="AE10" s="103" t="str">
        <f>+Takvim!AO12</f>
        <v> /</v>
      </c>
      <c r="AF10" s="103">
        <f>+Takvim!AP12</f>
        <v>30</v>
      </c>
      <c r="AG10" s="103" t="str">
        <f>+Takvim!AQ12</f>
        <v>06</v>
      </c>
      <c r="AH10" s="103">
        <f>+Takvim!AR12</f>
        <v>2021</v>
      </c>
      <c r="AY10" s="4" t="str">
        <f t="shared" si="0"/>
        <v>01-06-2021  / 30-06-2021</v>
      </c>
      <c r="AZ10" s="1" t="str">
        <f>+Takvim!AS12</f>
        <v>Haziran</v>
      </c>
    </row>
    <row r="11" spans="5:52" ht="19.5" hidden="1">
      <c r="E11" s="1">
        <f>IF('Öğrenci Listesi'!F22="",0,E10+1)</f>
        <v>0</v>
      </c>
      <c r="F11" s="1">
        <f>+'Öğrenci Listesi'!F22</f>
        <v>0</v>
      </c>
      <c r="G11" s="1">
        <f>+'Öğrenci Listesi'!G22</f>
        <v>0</v>
      </c>
      <c r="H11" s="1" t="str">
        <f>+'Öğrenci Listesi'!H22</f>
        <v> </v>
      </c>
      <c r="I11" s="1">
        <f>+'Öğrenci Listesi'!K22</f>
        <v>0</v>
      </c>
      <c r="J11" s="72">
        <f>+'Öğrenci Listesi'!L22</f>
        <v>0</v>
      </c>
      <c r="K11" s="22"/>
      <c r="P11" s="23"/>
      <c r="Q11" s="23"/>
      <c r="R11" s="22"/>
      <c r="S11" s="23"/>
      <c r="T11" s="23"/>
      <c r="U11" s="23"/>
      <c r="AB11" s="103" t="str">
        <f>+Takvim!AL13</f>
        <v>01</v>
      </c>
      <c r="AC11" s="103" t="str">
        <f>+Takvim!AM13</f>
        <v>07</v>
      </c>
      <c r="AD11" s="103">
        <f>+Takvim!AN13</f>
        <v>2021</v>
      </c>
      <c r="AE11" s="103" t="str">
        <f>+Takvim!AO13</f>
        <v> /</v>
      </c>
      <c r="AF11" s="103">
        <f>+Takvim!AP13</f>
        <v>31</v>
      </c>
      <c r="AG11" s="103" t="str">
        <f>+Takvim!AQ13</f>
        <v>07</v>
      </c>
      <c r="AH11" s="103">
        <f>+Takvim!AR13</f>
        <v>2021</v>
      </c>
      <c r="AY11" s="4" t="str">
        <f t="shared" si="0"/>
        <v>01-07-2021  / 31-07-2021</v>
      </c>
      <c r="AZ11" s="1" t="str">
        <f>+Takvim!AS13</f>
        <v>Temmuz</v>
      </c>
    </row>
    <row r="12" spans="5:52" ht="19.5" hidden="1">
      <c r="E12" s="1">
        <f>IF('Öğrenci Listesi'!F23="",0,E11+1)</f>
        <v>0</v>
      </c>
      <c r="F12" s="1">
        <f>+'Öğrenci Listesi'!F23</f>
        <v>0</v>
      </c>
      <c r="G12" s="1">
        <f>+'Öğrenci Listesi'!G23</f>
        <v>0</v>
      </c>
      <c r="H12" s="1" t="str">
        <f>+'Öğrenci Listesi'!H23</f>
        <v> </v>
      </c>
      <c r="I12" s="1">
        <f>+'Öğrenci Listesi'!K23</f>
        <v>0</v>
      </c>
      <c r="J12" s="72">
        <f>+'Öğrenci Listesi'!L23</f>
        <v>0</v>
      </c>
      <c r="K12" s="22"/>
      <c r="P12" s="23"/>
      <c r="Q12" s="23"/>
      <c r="R12" s="22"/>
      <c r="S12" s="23"/>
      <c r="T12" s="23"/>
      <c r="U12" s="23"/>
      <c r="AB12" s="103" t="str">
        <f>+Takvim!AL14</f>
        <v>01</v>
      </c>
      <c r="AC12" s="103" t="str">
        <f>+Takvim!AM14</f>
        <v>08</v>
      </c>
      <c r="AD12" s="103">
        <f>+Takvim!AN14</f>
        <v>2021</v>
      </c>
      <c r="AE12" s="103" t="str">
        <f>+Takvim!AO14</f>
        <v> /</v>
      </c>
      <c r="AF12" s="103">
        <f>+Takvim!AP14</f>
        <v>31</v>
      </c>
      <c r="AG12" s="103" t="str">
        <f>+Takvim!AQ14</f>
        <v>08</v>
      </c>
      <c r="AH12" s="103">
        <f>+Takvim!AR14</f>
        <v>2021</v>
      </c>
      <c r="AY12" s="4" t="str">
        <f t="shared" si="0"/>
        <v>01-08-2021  / 31-08-2021</v>
      </c>
      <c r="AZ12" s="1" t="str">
        <f>+Takvim!AS14</f>
        <v>Ağustos</v>
      </c>
    </row>
    <row r="13" spans="5:52" ht="19.5" hidden="1">
      <c r="E13" s="1">
        <f>IF('Öğrenci Listesi'!F24="",0,E12+1)</f>
        <v>0</v>
      </c>
      <c r="F13" s="1">
        <f>+'Öğrenci Listesi'!F24</f>
        <v>0</v>
      </c>
      <c r="G13" s="1">
        <f>+'Öğrenci Listesi'!G24</f>
        <v>0</v>
      </c>
      <c r="H13" s="1" t="str">
        <f>+'Öğrenci Listesi'!H24</f>
        <v> </v>
      </c>
      <c r="I13" s="1">
        <f>+'Öğrenci Listesi'!K24</f>
        <v>0</v>
      </c>
      <c r="J13" s="72">
        <f>+'Öğrenci Listesi'!L24</f>
        <v>0</v>
      </c>
      <c r="K13" s="22"/>
      <c r="P13" s="23"/>
      <c r="Q13" s="23"/>
      <c r="R13" s="22"/>
      <c r="S13" s="23"/>
      <c r="T13" s="23"/>
      <c r="U13" s="23"/>
      <c r="AB13" s="103" t="str">
        <f>+Takvim!AL15</f>
        <v>01</v>
      </c>
      <c r="AC13" s="103" t="str">
        <f>+Takvim!AM15</f>
        <v>09</v>
      </c>
      <c r="AD13" s="103">
        <f>+Takvim!AN15</f>
        <v>2021</v>
      </c>
      <c r="AE13" s="103" t="str">
        <f>+Takvim!AO15</f>
        <v> /</v>
      </c>
      <c r="AF13" s="103">
        <f>+Takvim!AP15</f>
        <v>30</v>
      </c>
      <c r="AG13" s="103" t="str">
        <f>+Takvim!AQ15</f>
        <v>09</v>
      </c>
      <c r="AH13" s="103">
        <f>+Takvim!AR15</f>
        <v>2021</v>
      </c>
      <c r="AY13" s="4" t="str">
        <f t="shared" si="0"/>
        <v>01-09-2021  / 30-09-2021</v>
      </c>
      <c r="AZ13" s="1" t="str">
        <f>+Takvim!AS15</f>
        <v>Eylül</v>
      </c>
    </row>
    <row r="14" spans="5:52" ht="19.5" hidden="1">
      <c r="E14" s="1">
        <f>IF('Öğrenci Listesi'!F25="",0,E13+1)</f>
        <v>0</v>
      </c>
      <c r="F14" s="1">
        <f>+'Öğrenci Listesi'!F25</f>
        <v>0</v>
      </c>
      <c r="G14" s="1">
        <f>+'Öğrenci Listesi'!G25</f>
        <v>0</v>
      </c>
      <c r="H14" s="1" t="str">
        <f>+'Öğrenci Listesi'!H25</f>
        <v> </v>
      </c>
      <c r="I14" s="1">
        <f>+'Öğrenci Listesi'!K25</f>
        <v>0</v>
      </c>
      <c r="J14" s="72">
        <f>+'Öğrenci Listesi'!L25</f>
        <v>0</v>
      </c>
      <c r="K14" s="22"/>
      <c r="P14" s="23"/>
      <c r="Q14" s="23"/>
      <c r="R14" s="22"/>
      <c r="S14" s="23"/>
      <c r="T14" s="23"/>
      <c r="U14" s="23"/>
      <c r="AB14" s="103" t="str">
        <f>+Takvim!AL16</f>
        <v>01</v>
      </c>
      <c r="AC14" s="103" t="str">
        <f>+Takvim!AM16</f>
        <v>10</v>
      </c>
      <c r="AD14" s="103">
        <f>+Takvim!AN16</f>
        <v>2021</v>
      </c>
      <c r="AE14" s="103" t="str">
        <f>+Takvim!AO16</f>
        <v> /</v>
      </c>
      <c r="AF14" s="103">
        <f>+Takvim!AP16</f>
        <v>31</v>
      </c>
      <c r="AG14" s="103" t="str">
        <f>+Takvim!AQ16</f>
        <v>10</v>
      </c>
      <c r="AH14" s="103">
        <f>+Takvim!AR16</f>
        <v>2021</v>
      </c>
      <c r="AY14" s="4" t="str">
        <f t="shared" si="0"/>
        <v>01-10-2021  / 31-10-2021</v>
      </c>
      <c r="AZ14" s="1" t="str">
        <f>+Takvim!AS16</f>
        <v>Ekim</v>
      </c>
    </row>
    <row r="15" spans="5:52" ht="19.5" hidden="1">
      <c r="E15" s="1">
        <f>IF('Öğrenci Listesi'!F26="",0,E14+1)</f>
        <v>0</v>
      </c>
      <c r="F15" s="1">
        <f>+'Öğrenci Listesi'!F26</f>
        <v>0</v>
      </c>
      <c r="G15" s="1">
        <f>+'Öğrenci Listesi'!G26</f>
        <v>0</v>
      </c>
      <c r="H15" s="1" t="str">
        <f>+'Öğrenci Listesi'!H26</f>
        <v> </v>
      </c>
      <c r="I15" s="1">
        <f>+'Öğrenci Listesi'!K26</f>
        <v>0</v>
      </c>
      <c r="J15" s="72">
        <f>+'Öğrenci Listesi'!L26</f>
        <v>0</v>
      </c>
      <c r="K15" s="22"/>
      <c r="P15" s="23"/>
      <c r="Q15" s="23"/>
      <c r="R15" s="22"/>
      <c r="S15" s="23"/>
      <c r="T15" s="23"/>
      <c r="U15" s="23"/>
      <c r="AB15" s="103" t="str">
        <f>+Takvim!AL17</f>
        <v>01</v>
      </c>
      <c r="AC15" s="103" t="str">
        <f>+Takvim!AM17</f>
        <v>11</v>
      </c>
      <c r="AD15" s="103">
        <f>+Takvim!AN17</f>
        <v>2021</v>
      </c>
      <c r="AE15" s="103" t="str">
        <f>+Takvim!AO17</f>
        <v> /</v>
      </c>
      <c r="AF15" s="103">
        <f>+Takvim!AP17</f>
        <v>30</v>
      </c>
      <c r="AG15" s="103" t="str">
        <f>+Takvim!AQ17</f>
        <v>11</v>
      </c>
      <c r="AH15" s="103">
        <f>+Takvim!AR17</f>
        <v>2021</v>
      </c>
      <c r="AY15" s="4" t="str">
        <f t="shared" si="0"/>
        <v>01-11-2021  / 30-11-2021</v>
      </c>
      <c r="AZ15" s="1" t="str">
        <f>+Takvim!AS17</f>
        <v>Kasım</v>
      </c>
    </row>
    <row r="16" spans="5:52" ht="19.5" hidden="1">
      <c r="E16" s="1">
        <f>IF('Öğrenci Listesi'!F27="",0,E15+1)</f>
        <v>0</v>
      </c>
      <c r="F16" s="1">
        <f>+'Öğrenci Listesi'!F27</f>
        <v>0</v>
      </c>
      <c r="G16" s="1">
        <f>+'Öğrenci Listesi'!G27</f>
        <v>0</v>
      </c>
      <c r="H16" s="1" t="str">
        <f>+'Öğrenci Listesi'!H27</f>
        <v> </v>
      </c>
      <c r="I16" s="1">
        <f>+'Öğrenci Listesi'!K27</f>
        <v>0</v>
      </c>
      <c r="J16" s="72">
        <f>+'Öğrenci Listesi'!L27</f>
        <v>0</v>
      </c>
      <c r="K16" s="22"/>
      <c r="P16" s="23"/>
      <c r="Q16" s="23"/>
      <c r="R16" s="22"/>
      <c r="S16" s="23"/>
      <c r="T16" s="23"/>
      <c r="U16" s="23"/>
      <c r="AB16" s="103" t="str">
        <f>+Takvim!AL18</f>
        <v>01</v>
      </c>
      <c r="AC16" s="103" t="str">
        <f>+Takvim!AM18</f>
        <v>12</v>
      </c>
      <c r="AD16" s="103">
        <f>+Takvim!AN18</f>
        <v>2021</v>
      </c>
      <c r="AE16" s="103" t="str">
        <f>+Takvim!AO18</f>
        <v> /</v>
      </c>
      <c r="AF16" s="103">
        <f>+Takvim!AP18</f>
        <v>31</v>
      </c>
      <c r="AG16" s="103" t="str">
        <f>+Takvim!AQ18</f>
        <v>12</v>
      </c>
      <c r="AH16" s="103">
        <f>+Takvim!AR18</f>
        <v>2021</v>
      </c>
      <c r="AY16" s="4" t="str">
        <f t="shared" si="0"/>
        <v>01-12-2021  / 31-12-2021</v>
      </c>
      <c r="AZ16" s="1" t="str">
        <f>+Takvim!AS18</f>
        <v>Aralık</v>
      </c>
    </row>
    <row r="17" spans="5:34" ht="19.5" hidden="1">
      <c r="E17" s="1">
        <f>IF('Öğrenci Listesi'!F28="",0,E16+1)</f>
        <v>0</v>
      </c>
      <c r="F17" s="1">
        <f>+'Öğrenci Listesi'!F28</f>
        <v>0</v>
      </c>
      <c r="G17" s="1">
        <f>+'Öğrenci Listesi'!G28</f>
        <v>0</v>
      </c>
      <c r="H17" s="1" t="str">
        <f>+'Öğrenci Listesi'!H28</f>
        <v> </v>
      </c>
      <c r="I17" s="1">
        <f>+'Öğrenci Listesi'!K28</f>
        <v>0</v>
      </c>
      <c r="J17" s="72">
        <f>+'Öğrenci Listesi'!L28</f>
        <v>0</v>
      </c>
      <c r="K17" s="22"/>
      <c r="P17" s="23"/>
      <c r="Q17" s="23"/>
      <c r="R17" s="23"/>
      <c r="S17" s="23"/>
      <c r="T17" s="23"/>
      <c r="U17" s="23"/>
      <c r="AB17" s="117"/>
      <c r="AC17" s="118"/>
      <c r="AD17" s="119"/>
      <c r="AE17" s="119"/>
      <c r="AF17" s="119"/>
      <c r="AG17" s="117"/>
      <c r="AH17" s="119"/>
    </row>
    <row r="18" spans="5:34" ht="19.5" hidden="1">
      <c r="E18" s="1">
        <f>IF('Öğrenci Listesi'!F29="",0,E17+1)</f>
        <v>0</v>
      </c>
      <c r="F18" s="1">
        <f>+'Öğrenci Listesi'!F29</f>
        <v>0</v>
      </c>
      <c r="G18" s="1">
        <f>+'Öğrenci Listesi'!G29</f>
        <v>0</v>
      </c>
      <c r="H18" s="1" t="str">
        <f>+'Öğrenci Listesi'!H29</f>
        <v> </v>
      </c>
      <c r="I18" s="1">
        <f>+'Öğrenci Listesi'!K29</f>
        <v>0</v>
      </c>
      <c r="J18" s="72">
        <f>+'Öğrenci Listesi'!L29</f>
        <v>0</v>
      </c>
      <c r="K18" s="22"/>
      <c r="P18" s="23"/>
      <c r="Q18" s="23"/>
      <c r="R18" s="23"/>
      <c r="S18" s="23"/>
      <c r="T18" s="23"/>
      <c r="U18" s="23"/>
      <c r="AB18" s="34" t="str">
        <f>+Takvim!AU6</f>
        <v>Saatler</v>
      </c>
      <c r="AC18" s="121"/>
      <c r="AD18" s="19"/>
      <c r="AE18" s="19"/>
      <c r="AF18" s="19"/>
      <c r="AG18" s="120"/>
      <c r="AH18" s="19"/>
    </row>
    <row r="19" spans="5:34" ht="19.5" hidden="1">
      <c r="E19" s="1">
        <f>IF('Öğrenci Listesi'!F30="",0,E18+1)</f>
        <v>0</v>
      </c>
      <c r="F19" s="1">
        <f>+'Öğrenci Listesi'!F30</f>
        <v>0</v>
      </c>
      <c r="G19" s="1">
        <f>+'Öğrenci Listesi'!G30</f>
        <v>0</v>
      </c>
      <c r="H19" s="1" t="str">
        <f>+'Öğrenci Listesi'!H30</f>
        <v> </v>
      </c>
      <c r="I19" s="1">
        <f>+'Öğrenci Listesi'!K30</f>
        <v>0</v>
      </c>
      <c r="J19" s="72">
        <f>+'Öğrenci Listesi'!L30</f>
        <v>0</v>
      </c>
      <c r="K19" s="22"/>
      <c r="P19" s="23"/>
      <c r="Q19" s="23"/>
      <c r="R19" s="23"/>
      <c r="S19" s="23"/>
      <c r="T19" s="23"/>
      <c r="U19" s="23"/>
      <c r="AB19" s="109">
        <f>+Takvim!AU7</f>
        <v>0.020833333333333332</v>
      </c>
      <c r="AC19" s="121"/>
      <c r="AD19" s="19"/>
      <c r="AE19" s="19"/>
      <c r="AF19" s="19"/>
      <c r="AG19" s="120"/>
      <c r="AH19" s="19"/>
    </row>
    <row r="20" spans="5:34" ht="19.5" hidden="1">
      <c r="E20" s="1">
        <f>IF('Öğrenci Listesi'!F31="",0,E19+1)</f>
        <v>0</v>
      </c>
      <c r="F20" s="1">
        <f>+'Öğrenci Listesi'!F31</f>
        <v>0</v>
      </c>
      <c r="G20" s="1">
        <f>+'Öğrenci Listesi'!G31</f>
        <v>0</v>
      </c>
      <c r="H20" s="1" t="str">
        <f>+'Öğrenci Listesi'!H31</f>
        <v> </v>
      </c>
      <c r="I20" s="1">
        <f>+'Öğrenci Listesi'!K31</f>
        <v>0</v>
      </c>
      <c r="J20" s="72">
        <f>+'Öğrenci Listesi'!L31</f>
        <v>0</v>
      </c>
      <c r="K20" s="22"/>
      <c r="T20" s="23"/>
      <c r="AB20" s="109">
        <f>+Takvim!AU8</f>
        <v>0.041666666666666664</v>
      </c>
      <c r="AC20" s="121"/>
      <c r="AD20" s="19"/>
      <c r="AE20" s="19"/>
      <c r="AF20" s="19"/>
      <c r="AG20" s="120"/>
      <c r="AH20" s="19"/>
    </row>
    <row r="21" spans="5:34" ht="19.5" hidden="1">
      <c r="E21" s="1">
        <f>IF('Öğrenci Listesi'!F32="",0,E20+1)</f>
        <v>0</v>
      </c>
      <c r="F21" s="1">
        <f>+'Öğrenci Listesi'!F32</f>
        <v>0</v>
      </c>
      <c r="G21" s="1">
        <f>+'Öğrenci Listesi'!G32</f>
        <v>0</v>
      </c>
      <c r="H21" s="1" t="str">
        <f>+'Öğrenci Listesi'!H32</f>
        <v> </v>
      </c>
      <c r="I21" s="1">
        <f>+'Öğrenci Listesi'!K32</f>
        <v>0</v>
      </c>
      <c r="J21" s="72">
        <f>+'Öğrenci Listesi'!L32</f>
        <v>0</v>
      </c>
      <c r="K21" s="22"/>
      <c r="T21" s="23"/>
      <c r="AB21" s="109">
        <f>+Takvim!AU9</f>
        <v>0.0625</v>
      </c>
      <c r="AC21" s="121"/>
      <c r="AD21" s="19"/>
      <c r="AE21" s="19"/>
      <c r="AF21" s="19"/>
      <c r="AG21" s="120"/>
      <c r="AH21" s="19"/>
    </row>
    <row r="22" spans="5:34" ht="19.5" hidden="1">
      <c r="E22" s="1">
        <f>IF('Öğrenci Listesi'!F33="",0,E21+1)</f>
        <v>0</v>
      </c>
      <c r="F22" s="1">
        <f>+'Öğrenci Listesi'!F33</f>
        <v>0</v>
      </c>
      <c r="G22" s="1">
        <f>+'Öğrenci Listesi'!G33</f>
        <v>0</v>
      </c>
      <c r="H22" s="1" t="str">
        <f>+'Öğrenci Listesi'!H33</f>
        <v> </v>
      </c>
      <c r="I22" s="1">
        <f>+'Öğrenci Listesi'!K33</f>
        <v>0</v>
      </c>
      <c r="J22" s="72">
        <f>+'Öğrenci Listesi'!L33</f>
        <v>0</v>
      </c>
      <c r="K22" s="22"/>
      <c r="T22" s="23"/>
      <c r="AB22" s="109">
        <f>+Takvim!AU10</f>
        <v>0.08333333333333333</v>
      </c>
      <c r="AC22" s="121"/>
      <c r="AD22" s="19"/>
      <c r="AE22" s="19"/>
      <c r="AF22" s="19"/>
      <c r="AG22" s="120"/>
      <c r="AH22" s="19"/>
    </row>
    <row r="23" spans="5:34" ht="24.75" customHeight="1" hidden="1">
      <c r="E23" s="1">
        <f>IF('Öğrenci Listesi'!F34="",0,E22+1)</f>
        <v>0</v>
      </c>
      <c r="F23" s="1">
        <f>+'Öğrenci Listesi'!F34</f>
        <v>0</v>
      </c>
      <c r="G23" s="1">
        <f>+'Öğrenci Listesi'!G34</f>
        <v>0</v>
      </c>
      <c r="H23" s="1" t="str">
        <f>+'Öğrenci Listesi'!H34</f>
        <v> </v>
      </c>
      <c r="I23" s="1">
        <f>+'Öğrenci Listesi'!K34</f>
        <v>0</v>
      </c>
      <c r="J23" s="72">
        <f>+'Öğrenci Listesi'!L34</f>
        <v>0</v>
      </c>
      <c r="K23" s="23"/>
      <c r="T23" s="23"/>
      <c r="AB23" s="109">
        <f>+Takvim!AU11</f>
        <v>0.10416666666666667</v>
      </c>
      <c r="AC23" s="121"/>
      <c r="AD23" s="19"/>
      <c r="AE23" s="19"/>
      <c r="AF23" s="19"/>
      <c r="AG23" s="120"/>
      <c r="AH23" s="19"/>
    </row>
    <row r="24" spans="5:34" ht="24.75" customHeight="1" hidden="1">
      <c r="E24" s="1">
        <f>IF('Öğrenci Listesi'!F35="",0,E23+1)</f>
        <v>0</v>
      </c>
      <c r="F24" s="1">
        <f>+'Öğrenci Listesi'!F35</f>
        <v>0</v>
      </c>
      <c r="G24" s="1">
        <f>+'Öğrenci Listesi'!G35</f>
        <v>0</v>
      </c>
      <c r="H24" s="1" t="str">
        <f>+'Öğrenci Listesi'!H35</f>
        <v> </v>
      </c>
      <c r="I24" s="1">
        <f>+'Öğrenci Listesi'!K35</f>
        <v>0</v>
      </c>
      <c r="J24" s="72">
        <f>+'Öğrenci Listesi'!L35</f>
        <v>0</v>
      </c>
      <c r="K24" s="23"/>
      <c r="T24" s="23"/>
      <c r="AB24" s="109">
        <f>+Takvim!AU12</f>
        <v>0.125</v>
      </c>
      <c r="AC24" s="121"/>
      <c r="AD24" s="19"/>
      <c r="AE24" s="19"/>
      <c r="AF24" s="19"/>
      <c r="AG24" s="120"/>
      <c r="AH24" s="19"/>
    </row>
    <row r="25" spans="5:34" ht="24.75" customHeight="1" hidden="1">
      <c r="E25" s="1">
        <f>IF('Öğrenci Listesi'!F36="",0,E24+1)</f>
        <v>0</v>
      </c>
      <c r="F25" s="1">
        <f>+'Öğrenci Listesi'!F36</f>
        <v>0</v>
      </c>
      <c r="G25" s="1">
        <f>+'Öğrenci Listesi'!G36</f>
        <v>0</v>
      </c>
      <c r="H25" s="1" t="str">
        <f>+'Öğrenci Listesi'!H36</f>
        <v> </v>
      </c>
      <c r="I25" s="1">
        <f>+'Öğrenci Listesi'!K36</f>
        <v>0</v>
      </c>
      <c r="J25" s="72">
        <f>+'Öğrenci Listesi'!L36</f>
        <v>0</v>
      </c>
      <c r="K25" s="23"/>
      <c r="T25" s="23"/>
      <c r="AB25" s="109">
        <f>+Takvim!AU13</f>
        <v>0.14583333333333334</v>
      </c>
      <c r="AC25" s="121"/>
      <c r="AD25" s="19"/>
      <c r="AE25" s="19"/>
      <c r="AF25" s="19"/>
      <c r="AG25" s="120"/>
      <c r="AH25" s="19"/>
    </row>
    <row r="26" spans="5:34" ht="24.75" customHeight="1" hidden="1">
      <c r="E26" s="1">
        <f>IF('Öğrenci Listesi'!F37="",0,E25+1)</f>
        <v>0</v>
      </c>
      <c r="F26" s="1">
        <f>+'Öğrenci Listesi'!F37</f>
        <v>0</v>
      </c>
      <c r="G26" s="1">
        <f>+'Öğrenci Listesi'!G37</f>
        <v>0</v>
      </c>
      <c r="H26" s="1" t="str">
        <f>+'Öğrenci Listesi'!H37</f>
        <v> </v>
      </c>
      <c r="I26" s="1">
        <f>+'Öğrenci Listesi'!K37</f>
        <v>0</v>
      </c>
      <c r="J26" s="72">
        <f>+'Öğrenci Listesi'!L37</f>
        <v>0</v>
      </c>
      <c r="K26" s="23"/>
      <c r="T26" s="23"/>
      <c r="AB26" s="109">
        <f>+Takvim!AU14</f>
        <v>0.16666666666666666</v>
      </c>
      <c r="AC26" s="121"/>
      <c r="AD26" s="19"/>
      <c r="AE26" s="19"/>
      <c r="AF26" s="19"/>
      <c r="AG26" s="120"/>
      <c r="AH26" s="19"/>
    </row>
    <row r="27" spans="5:34" ht="24.75" customHeight="1" hidden="1">
      <c r="E27" s="1">
        <f>IF('Öğrenci Listesi'!F38="",0,E26+1)</f>
        <v>0</v>
      </c>
      <c r="F27" s="1">
        <f>+'Öğrenci Listesi'!F38</f>
        <v>0</v>
      </c>
      <c r="G27" s="1">
        <f>+'Öğrenci Listesi'!G38</f>
        <v>0</v>
      </c>
      <c r="H27" s="1" t="str">
        <f>+'Öğrenci Listesi'!H38</f>
        <v> </v>
      </c>
      <c r="I27" s="1">
        <f>+'Öğrenci Listesi'!K38</f>
        <v>0</v>
      </c>
      <c r="J27" s="72">
        <f>+'Öğrenci Listesi'!L38</f>
        <v>0</v>
      </c>
      <c r="K27" s="23"/>
      <c r="T27" s="23"/>
      <c r="AB27" s="109">
        <f>+Takvim!AU15</f>
        <v>0.1875</v>
      </c>
      <c r="AC27" s="121"/>
      <c r="AD27" s="19"/>
      <c r="AE27" s="19"/>
      <c r="AF27" s="19"/>
      <c r="AG27" s="120"/>
      <c r="AH27" s="19"/>
    </row>
    <row r="28" spans="5:34" ht="24.75" customHeight="1" hidden="1">
      <c r="E28" s="1">
        <f>IF('Öğrenci Listesi'!F39="",0,E27+1)</f>
        <v>0</v>
      </c>
      <c r="F28" s="1">
        <f>+'Öğrenci Listesi'!F39</f>
        <v>0</v>
      </c>
      <c r="G28" s="1">
        <f>+'Öğrenci Listesi'!G39</f>
        <v>0</v>
      </c>
      <c r="H28" s="1" t="str">
        <f>+'Öğrenci Listesi'!H39</f>
        <v> </v>
      </c>
      <c r="I28" s="1">
        <f>+'Öğrenci Listesi'!K39</f>
        <v>0</v>
      </c>
      <c r="J28" s="72">
        <f>+'Öğrenci Listesi'!L39</f>
        <v>0</v>
      </c>
      <c r="K28" s="23"/>
      <c r="T28" s="23"/>
      <c r="AB28" s="109">
        <f>+Takvim!AU16</f>
        <v>0.20833333333333334</v>
      </c>
      <c r="AC28" s="121"/>
      <c r="AD28" s="19"/>
      <c r="AE28" s="19"/>
      <c r="AF28" s="19"/>
      <c r="AG28" s="120"/>
      <c r="AH28" s="19"/>
    </row>
    <row r="29" spans="5:34" ht="24.75" customHeight="1" hidden="1">
      <c r="E29" s="1">
        <f>IF('Öğrenci Listesi'!F40="",0,E28+1)</f>
        <v>0</v>
      </c>
      <c r="F29" s="1">
        <f>+'Öğrenci Listesi'!F40</f>
        <v>0</v>
      </c>
      <c r="G29" s="1">
        <f>+'Öğrenci Listesi'!G40</f>
        <v>0</v>
      </c>
      <c r="H29" s="1" t="str">
        <f>+'Öğrenci Listesi'!H40</f>
        <v> </v>
      </c>
      <c r="I29" s="1">
        <f>+'Öğrenci Listesi'!K40</f>
        <v>0</v>
      </c>
      <c r="J29" s="72">
        <f>+'Öğrenci Listesi'!L40</f>
        <v>0</v>
      </c>
      <c r="K29" s="23"/>
      <c r="T29" s="23"/>
      <c r="AB29" s="109">
        <f>+Takvim!AU17</f>
        <v>0.22916666666666666</v>
      </c>
      <c r="AC29" s="121"/>
      <c r="AD29" s="19"/>
      <c r="AE29" s="19"/>
      <c r="AF29" s="19"/>
      <c r="AG29" s="121"/>
      <c r="AH29" s="19"/>
    </row>
    <row r="30" spans="5:34" ht="24.75" customHeight="1" hidden="1">
      <c r="E30" s="1">
        <f>IF('Öğrenci Listesi'!F41="",0,E29+1)</f>
        <v>0</v>
      </c>
      <c r="F30" s="1">
        <f>+'Öğrenci Listesi'!F41</f>
        <v>0</v>
      </c>
      <c r="G30" s="1">
        <f>+'Öğrenci Listesi'!G41</f>
        <v>0</v>
      </c>
      <c r="H30" s="1" t="str">
        <f>+'Öğrenci Listesi'!H41</f>
        <v> </v>
      </c>
      <c r="I30" s="1">
        <f>+'Öğrenci Listesi'!K41</f>
        <v>0</v>
      </c>
      <c r="J30" s="72">
        <f>+'Öğrenci Listesi'!L41</f>
        <v>0</v>
      </c>
      <c r="K30" s="23"/>
      <c r="T30" s="23"/>
      <c r="AB30" s="109">
        <f>+Takvim!AU18</f>
        <v>0.25</v>
      </c>
      <c r="AC30" s="19"/>
      <c r="AD30" s="19"/>
      <c r="AE30" s="19"/>
      <c r="AF30" s="19"/>
      <c r="AG30" s="19"/>
      <c r="AH30" s="19"/>
    </row>
    <row r="31" spans="5:34" ht="24.75" customHeight="1" hidden="1">
      <c r="E31" s="1">
        <f>IF('Öğrenci Listesi'!F42="",0,E30+1)</f>
        <v>0</v>
      </c>
      <c r="F31" s="1">
        <f>+'Öğrenci Listesi'!F42</f>
        <v>0</v>
      </c>
      <c r="G31" s="1">
        <f>+'Öğrenci Listesi'!G42</f>
        <v>0</v>
      </c>
      <c r="H31" s="1" t="str">
        <f>+'Öğrenci Listesi'!H42</f>
        <v> </v>
      </c>
      <c r="I31" s="1">
        <f>+'Öğrenci Listesi'!K42</f>
        <v>0</v>
      </c>
      <c r="J31" s="72">
        <f>+'Öğrenci Listesi'!L42</f>
        <v>0</v>
      </c>
      <c r="K31" s="23"/>
      <c r="T31" s="23"/>
      <c r="AB31" s="109">
        <f>+Takvim!AU19</f>
        <v>0.2708333333333333</v>
      </c>
      <c r="AC31" s="19"/>
      <c r="AD31" s="19"/>
      <c r="AE31" s="19"/>
      <c r="AF31" s="19"/>
      <c r="AG31" s="19"/>
      <c r="AH31" s="19"/>
    </row>
    <row r="32" spans="5:34" ht="24.75" customHeight="1" hidden="1">
      <c r="E32" s="1">
        <f>IF('Öğrenci Listesi'!F43="",0,E31+1)</f>
        <v>0</v>
      </c>
      <c r="F32" s="1">
        <f>+'Öğrenci Listesi'!F43</f>
        <v>0</v>
      </c>
      <c r="G32" s="1">
        <f>+'Öğrenci Listesi'!G43</f>
        <v>0</v>
      </c>
      <c r="H32" s="1" t="str">
        <f>+'Öğrenci Listesi'!H43</f>
        <v> </v>
      </c>
      <c r="I32" s="1">
        <f>+'Öğrenci Listesi'!K43</f>
        <v>0</v>
      </c>
      <c r="J32" s="72">
        <f>+'Öğrenci Listesi'!L43</f>
        <v>0</v>
      </c>
      <c r="K32" s="23"/>
      <c r="T32" s="23"/>
      <c r="AB32" s="109">
        <f>+Takvim!AU20</f>
        <v>0.2916666666666667</v>
      </c>
      <c r="AC32" s="19"/>
      <c r="AD32" s="19"/>
      <c r="AE32" s="19"/>
      <c r="AF32" s="19"/>
      <c r="AG32" s="19"/>
      <c r="AH32" s="19"/>
    </row>
    <row r="33" spans="5:34" ht="24.75" customHeight="1" hidden="1">
      <c r="E33" s="1">
        <f>IF('Öğrenci Listesi'!F44="",0,E32+1)</f>
        <v>0</v>
      </c>
      <c r="F33" s="1">
        <f>+'Öğrenci Listesi'!F44</f>
        <v>0</v>
      </c>
      <c r="G33" s="1">
        <f>+'Öğrenci Listesi'!G44</f>
        <v>0</v>
      </c>
      <c r="H33" s="1" t="str">
        <f>+'Öğrenci Listesi'!H44</f>
        <v> </v>
      </c>
      <c r="I33" s="1">
        <f>+'Öğrenci Listesi'!K44</f>
        <v>0</v>
      </c>
      <c r="J33" s="72">
        <f>+'Öğrenci Listesi'!L44</f>
        <v>0</v>
      </c>
      <c r="K33" s="23"/>
      <c r="T33" s="23"/>
      <c r="AB33" s="109">
        <f>+Takvim!AU21</f>
        <v>0.3125</v>
      </c>
      <c r="AC33" s="19"/>
      <c r="AD33" s="19"/>
      <c r="AE33" s="19"/>
      <c r="AF33" s="19"/>
      <c r="AG33" s="19"/>
      <c r="AH33" s="19"/>
    </row>
    <row r="34" spans="5:34" ht="24.75" customHeight="1" hidden="1">
      <c r="E34" s="1">
        <f>IF('Öğrenci Listesi'!F45="",0,E33+1)</f>
        <v>0</v>
      </c>
      <c r="F34" s="1">
        <f>+'Öğrenci Listesi'!F45</f>
        <v>0</v>
      </c>
      <c r="G34" s="1">
        <f>+'Öğrenci Listesi'!G45</f>
        <v>0</v>
      </c>
      <c r="H34" s="1" t="str">
        <f>+'Öğrenci Listesi'!H45</f>
        <v> </v>
      </c>
      <c r="I34" s="1">
        <f>+'Öğrenci Listesi'!K45</f>
        <v>0</v>
      </c>
      <c r="J34" s="72">
        <f>+'Öğrenci Listesi'!L45</f>
        <v>0</v>
      </c>
      <c r="K34" s="23"/>
      <c r="T34" s="23"/>
      <c r="AB34" s="109">
        <f>+Takvim!AU22</f>
        <v>0.3333333333333333</v>
      </c>
      <c r="AC34" s="19"/>
      <c r="AD34" s="19"/>
      <c r="AE34" s="19"/>
      <c r="AF34" s="19"/>
      <c r="AG34" s="19"/>
      <c r="AH34" s="19"/>
    </row>
    <row r="35" spans="5:34" ht="24.75" customHeight="1" hidden="1">
      <c r="E35" s="1">
        <f>IF('Öğrenci Listesi'!F46="",0,E34+1)</f>
        <v>0</v>
      </c>
      <c r="F35" s="1">
        <f>+'Öğrenci Listesi'!F46</f>
        <v>0</v>
      </c>
      <c r="G35" s="1">
        <f>+'Öğrenci Listesi'!G46</f>
        <v>0</v>
      </c>
      <c r="H35" s="1" t="str">
        <f>+'Öğrenci Listesi'!H46</f>
        <v> </v>
      </c>
      <c r="I35" s="1">
        <f>+'Öğrenci Listesi'!K46</f>
        <v>0</v>
      </c>
      <c r="J35" s="72">
        <f>+'Öğrenci Listesi'!L46</f>
        <v>0</v>
      </c>
      <c r="K35" s="23"/>
      <c r="T35" s="23"/>
      <c r="AB35" s="21"/>
      <c r="AC35" s="19"/>
      <c r="AD35" s="19"/>
      <c r="AE35" s="19"/>
      <c r="AF35" s="19"/>
      <c r="AG35" s="19"/>
      <c r="AH35" s="19"/>
    </row>
    <row r="36" spans="5:34" ht="24.75" customHeight="1" hidden="1">
      <c r="E36" s="1">
        <f>IF('Öğrenci Listesi'!F47="",0,E35+1)</f>
        <v>0</v>
      </c>
      <c r="F36" s="1">
        <f>+'Öğrenci Listesi'!F47</f>
        <v>0</v>
      </c>
      <c r="G36" s="1">
        <f>+'Öğrenci Listesi'!G47</f>
        <v>0</v>
      </c>
      <c r="H36" s="1" t="str">
        <f>+'Öğrenci Listesi'!H47</f>
        <v> </v>
      </c>
      <c r="I36" s="1">
        <f>+'Öğrenci Listesi'!K47</f>
        <v>0</v>
      </c>
      <c r="J36" s="72">
        <f>+'Öğrenci Listesi'!L47</f>
        <v>0</v>
      </c>
      <c r="K36" s="23"/>
      <c r="T36" s="23"/>
      <c r="AB36" s="21"/>
      <c r="AC36" s="19"/>
      <c r="AD36" s="19"/>
      <c r="AE36" s="19"/>
      <c r="AF36" s="19"/>
      <c r="AG36" s="19"/>
      <c r="AH36" s="19"/>
    </row>
    <row r="37" spans="5:34" ht="24.75" customHeight="1" hidden="1">
      <c r="E37" s="1">
        <f>IF('Öğrenci Listesi'!F48="",0,E36+1)</f>
        <v>0</v>
      </c>
      <c r="F37" s="1">
        <f>+'Öğrenci Listesi'!F48</f>
        <v>0</v>
      </c>
      <c r="G37" s="1">
        <f>+'Öğrenci Listesi'!G48</f>
        <v>0</v>
      </c>
      <c r="H37" s="1" t="str">
        <f>+'Öğrenci Listesi'!H48</f>
        <v> </v>
      </c>
      <c r="I37" s="1">
        <f>+'Öğrenci Listesi'!K48</f>
        <v>0</v>
      </c>
      <c r="J37" s="72">
        <f>+'Öğrenci Listesi'!L48</f>
        <v>0</v>
      </c>
      <c r="K37" s="23"/>
      <c r="T37" s="23"/>
      <c r="AB37" s="21"/>
      <c r="AC37" s="19"/>
      <c r="AD37" s="19"/>
      <c r="AE37" s="19"/>
      <c r="AF37" s="19"/>
      <c r="AG37" s="19"/>
      <c r="AH37" s="19"/>
    </row>
    <row r="38" spans="5:34" ht="24.75" customHeight="1" hidden="1">
      <c r="E38" s="1">
        <f>IF('Öğrenci Listesi'!F49="",0,E37+1)</f>
        <v>0</v>
      </c>
      <c r="F38" s="1">
        <f>+'Öğrenci Listesi'!F49</f>
        <v>0</v>
      </c>
      <c r="G38" s="1">
        <f>+'Öğrenci Listesi'!G49</f>
        <v>0</v>
      </c>
      <c r="H38" s="1" t="str">
        <f>+'Öğrenci Listesi'!H49</f>
        <v> </v>
      </c>
      <c r="I38" s="1">
        <f>+'Öğrenci Listesi'!K49</f>
        <v>0</v>
      </c>
      <c r="J38" s="72">
        <f>+'Öğrenci Listesi'!L49</f>
        <v>0</v>
      </c>
      <c r="K38" s="23"/>
      <c r="T38" s="23"/>
      <c r="AB38" s="21"/>
      <c r="AC38" s="19"/>
      <c r="AD38" s="19"/>
      <c r="AE38" s="19"/>
      <c r="AF38" s="19"/>
      <c r="AG38" s="19"/>
      <c r="AH38" s="19"/>
    </row>
    <row r="39" spans="5:20" ht="24.75" customHeight="1" hidden="1">
      <c r="E39" s="1">
        <f>IF('Öğrenci Listesi'!F50="",0,E38+1)</f>
        <v>0</v>
      </c>
      <c r="F39" s="1">
        <f>+'Öğrenci Listesi'!F50</f>
        <v>0</v>
      </c>
      <c r="G39" s="1">
        <f>+'Öğrenci Listesi'!G50</f>
        <v>0</v>
      </c>
      <c r="H39" s="1" t="str">
        <f>+'Öğrenci Listesi'!H50</f>
        <v> </v>
      </c>
      <c r="I39" s="1">
        <f>+'Öğrenci Listesi'!K50</f>
        <v>0</v>
      </c>
      <c r="J39" s="72">
        <f>+'Öğrenci Listesi'!L50</f>
        <v>0</v>
      </c>
      <c r="K39" s="23"/>
      <c r="T39" s="23"/>
    </row>
    <row r="40" spans="5:20" ht="24.75" customHeight="1" hidden="1">
      <c r="E40" s="1">
        <f>IF('Öğrenci Listesi'!F51="",0,E39+1)</f>
        <v>0</v>
      </c>
      <c r="F40" s="1">
        <f>+'Öğrenci Listesi'!F51</f>
        <v>0</v>
      </c>
      <c r="G40" s="1">
        <f>+'Öğrenci Listesi'!G51</f>
        <v>0</v>
      </c>
      <c r="H40" s="1" t="str">
        <f>+'Öğrenci Listesi'!H51</f>
        <v> </v>
      </c>
      <c r="I40" s="1">
        <f>+'Öğrenci Listesi'!K51</f>
        <v>0</v>
      </c>
      <c r="J40" s="72">
        <f>+'Öğrenci Listesi'!L51</f>
        <v>0</v>
      </c>
      <c r="T40" s="23"/>
    </row>
    <row r="41" spans="5:20" ht="24.75" customHeight="1" hidden="1">
      <c r="E41" s="1">
        <f>IF('Öğrenci Listesi'!F52="",0,E40+1)</f>
        <v>0</v>
      </c>
      <c r="F41" s="1">
        <f>+'Öğrenci Listesi'!F52</f>
        <v>0</v>
      </c>
      <c r="G41" s="1">
        <f>+'Öğrenci Listesi'!G52</f>
        <v>0</v>
      </c>
      <c r="H41" s="1" t="str">
        <f>+'Öğrenci Listesi'!H52</f>
        <v> </v>
      </c>
      <c r="I41" s="1">
        <f>+'Öğrenci Listesi'!K52</f>
        <v>0</v>
      </c>
      <c r="J41" s="72">
        <f>+'Öğrenci Listesi'!L52</f>
        <v>0</v>
      </c>
      <c r="T41" s="23"/>
    </row>
    <row r="42" spans="5:20" ht="24.75" customHeight="1" hidden="1">
      <c r="E42" s="1">
        <f>IF('Öğrenci Listesi'!F53="",0,E41+1)</f>
        <v>0</v>
      </c>
      <c r="F42" s="1">
        <f>+'Öğrenci Listesi'!F53</f>
        <v>0</v>
      </c>
      <c r="G42" s="1">
        <f>+'Öğrenci Listesi'!G53</f>
        <v>0</v>
      </c>
      <c r="H42" s="1" t="str">
        <f>+'Öğrenci Listesi'!H53</f>
        <v> </v>
      </c>
      <c r="I42" s="1">
        <f>+'Öğrenci Listesi'!K53</f>
        <v>0</v>
      </c>
      <c r="J42" s="72">
        <f>+'Öğrenci Listesi'!L53</f>
        <v>0</v>
      </c>
      <c r="T42" s="23"/>
    </row>
    <row r="43" spans="5:20" ht="24.75" customHeight="1" hidden="1">
      <c r="E43" s="1">
        <f>IF('Öğrenci Listesi'!F54="",0,E42+1)</f>
        <v>0</v>
      </c>
      <c r="F43" s="1">
        <f>+'Öğrenci Listesi'!F54</f>
        <v>0</v>
      </c>
      <c r="G43" s="1">
        <f>+'Öğrenci Listesi'!G54</f>
        <v>0</v>
      </c>
      <c r="H43" s="1" t="str">
        <f>+'Öğrenci Listesi'!H54</f>
        <v> </v>
      </c>
      <c r="I43" s="1">
        <f>+'Öğrenci Listesi'!K54</f>
        <v>0</v>
      </c>
      <c r="J43" s="72">
        <f>+'Öğrenci Listesi'!L54</f>
        <v>0</v>
      </c>
      <c r="T43" s="23"/>
    </row>
    <row r="44" spans="5:20" ht="24.75" customHeight="1" hidden="1">
      <c r="E44" s="1">
        <f>IF('Öğrenci Listesi'!F55="",0,E43+1)</f>
        <v>0</v>
      </c>
      <c r="F44" s="1">
        <f>+'Öğrenci Listesi'!F55</f>
        <v>0</v>
      </c>
      <c r="G44" s="1">
        <f>+'Öğrenci Listesi'!G55</f>
        <v>0</v>
      </c>
      <c r="H44" s="1" t="str">
        <f>+'Öğrenci Listesi'!H55</f>
        <v> </v>
      </c>
      <c r="I44" s="1">
        <f>+'Öğrenci Listesi'!K55</f>
        <v>0</v>
      </c>
      <c r="J44" s="72">
        <f>+'Öğrenci Listesi'!L55</f>
        <v>0</v>
      </c>
      <c r="T44" s="23"/>
    </row>
    <row r="45" spans="5:20" ht="24.75" customHeight="1" hidden="1">
      <c r="E45" s="1">
        <f>IF('Öğrenci Listesi'!F56="",0,E44+1)</f>
        <v>0</v>
      </c>
      <c r="F45" s="1">
        <f>+'Öğrenci Listesi'!F56</f>
        <v>0</v>
      </c>
      <c r="G45" s="1">
        <f>+'Öğrenci Listesi'!G56</f>
        <v>0</v>
      </c>
      <c r="H45" s="1" t="str">
        <f>+'Öğrenci Listesi'!H56</f>
        <v> </v>
      </c>
      <c r="I45" s="1">
        <f>+'Öğrenci Listesi'!K56</f>
        <v>0</v>
      </c>
      <c r="J45" s="72">
        <f>+'Öğrenci Listesi'!L56</f>
        <v>0</v>
      </c>
      <c r="T45" s="23"/>
    </row>
    <row r="46" spans="5:20" ht="24.75" customHeight="1" hidden="1">
      <c r="E46" s="1">
        <f>IF('Öğrenci Listesi'!F57="",0,E45+1)</f>
        <v>0</v>
      </c>
      <c r="F46" s="1">
        <f>+'Öğrenci Listesi'!F57</f>
        <v>0</v>
      </c>
      <c r="G46" s="1">
        <f>+'Öğrenci Listesi'!G57</f>
        <v>0</v>
      </c>
      <c r="H46" s="1" t="str">
        <f>+'Öğrenci Listesi'!H57</f>
        <v> </v>
      </c>
      <c r="I46" s="1">
        <f>+'Öğrenci Listesi'!K57</f>
        <v>0</v>
      </c>
      <c r="J46" s="72">
        <f>+'Öğrenci Listesi'!L57</f>
        <v>0</v>
      </c>
      <c r="T46" s="23"/>
    </row>
    <row r="47" spans="5:20" ht="24.75" customHeight="1" hidden="1">
      <c r="E47" s="1">
        <f>IF('Öğrenci Listesi'!F58="",0,E46+1)</f>
        <v>0</v>
      </c>
      <c r="F47" s="1">
        <f>+'Öğrenci Listesi'!F58</f>
        <v>0</v>
      </c>
      <c r="G47" s="1">
        <f>+'Öğrenci Listesi'!G58</f>
        <v>0</v>
      </c>
      <c r="H47" s="1" t="str">
        <f>+'Öğrenci Listesi'!H58</f>
        <v> </v>
      </c>
      <c r="I47" s="1">
        <f>+'Öğrenci Listesi'!K58</f>
        <v>0</v>
      </c>
      <c r="J47" s="72">
        <f>+'Öğrenci Listesi'!L58</f>
        <v>0</v>
      </c>
      <c r="T47" s="23"/>
    </row>
    <row r="48" spans="5:20" ht="24.75" customHeight="1" hidden="1">
      <c r="E48" s="1">
        <f>IF('Öğrenci Listesi'!F59="",0,E47+1)</f>
        <v>0</v>
      </c>
      <c r="F48" s="1">
        <f>+'Öğrenci Listesi'!F59</f>
        <v>0</v>
      </c>
      <c r="G48" s="1">
        <f>+'Öğrenci Listesi'!G59</f>
        <v>0</v>
      </c>
      <c r="H48" s="1" t="str">
        <f>+'Öğrenci Listesi'!H59</f>
        <v> </v>
      </c>
      <c r="I48" s="1">
        <f>+'Öğrenci Listesi'!K59</f>
        <v>0</v>
      </c>
      <c r="J48" s="72">
        <f>+'Öğrenci Listesi'!L59</f>
        <v>0</v>
      </c>
      <c r="T48" s="23"/>
    </row>
    <row r="49" spans="5:20" ht="24.75" customHeight="1" hidden="1">
      <c r="E49" s="1">
        <f>IF('Öğrenci Listesi'!F60="",0,E48+1)</f>
        <v>0</v>
      </c>
      <c r="F49" s="1">
        <f>+'Öğrenci Listesi'!F60</f>
        <v>0</v>
      </c>
      <c r="G49" s="1">
        <f>+'Öğrenci Listesi'!G60</f>
        <v>0</v>
      </c>
      <c r="H49" s="1" t="str">
        <f>+'Öğrenci Listesi'!H60</f>
        <v> </v>
      </c>
      <c r="I49" s="1">
        <f>+'Öğrenci Listesi'!K60</f>
        <v>0</v>
      </c>
      <c r="J49" s="72">
        <f>+'Öğrenci Listesi'!L60</f>
        <v>0</v>
      </c>
      <c r="T49" s="23"/>
    </row>
    <row r="50" spans="5:20" ht="24.75" customHeight="1" hidden="1">
      <c r="E50" s="1">
        <f>IF('Öğrenci Listesi'!F61="",0,E49+1)</f>
        <v>0</v>
      </c>
      <c r="F50" s="1">
        <f>+'Öğrenci Listesi'!F61</f>
        <v>0</v>
      </c>
      <c r="G50" s="1">
        <f>+'Öğrenci Listesi'!G61</f>
        <v>0</v>
      </c>
      <c r="H50" s="1" t="str">
        <f>+'Öğrenci Listesi'!H61</f>
        <v> </v>
      </c>
      <c r="I50" s="1">
        <f>+'Öğrenci Listesi'!K61</f>
        <v>0</v>
      </c>
      <c r="J50" s="72">
        <f>+'Öğrenci Listesi'!L61</f>
        <v>0</v>
      </c>
      <c r="T50" s="23"/>
    </row>
    <row r="51" spans="5:20" ht="24.75" customHeight="1" hidden="1">
      <c r="E51" s="1">
        <f>IF('Öğrenci Listesi'!F62="",0,E50+1)</f>
        <v>0</v>
      </c>
      <c r="F51" s="1">
        <f>+'Öğrenci Listesi'!F62</f>
        <v>0</v>
      </c>
      <c r="G51" s="1">
        <f>+'Öğrenci Listesi'!G62</f>
        <v>0</v>
      </c>
      <c r="H51" s="1" t="str">
        <f>+'Öğrenci Listesi'!H62</f>
        <v> </v>
      </c>
      <c r="I51" s="1">
        <f>+'Öğrenci Listesi'!K62</f>
        <v>0</v>
      </c>
      <c r="J51" s="72">
        <f>+'Öğrenci Listesi'!L62</f>
        <v>0</v>
      </c>
      <c r="T51" s="23"/>
    </row>
    <row r="52" spans="5:20" ht="24.75" customHeight="1" hidden="1">
      <c r="E52" s="1">
        <f>IF('Öğrenci Listesi'!F63="",0,E51+1)</f>
        <v>0</v>
      </c>
      <c r="F52" s="1">
        <f>+'Öğrenci Listesi'!F63</f>
        <v>0</v>
      </c>
      <c r="G52" s="1">
        <f>+'Öğrenci Listesi'!G63</f>
        <v>0</v>
      </c>
      <c r="H52" s="1" t="str">
        <f>+'Öğrenci Listesi'!H63</f>
        <v> </v>
      </c>
      <c r="I52" s="1">
        <f>+'Öğrenci Listesi'!K63</f>
        <v>0</v>
      </c>
      <c r="J52" s="72">
        <f>+'Öğrenci Listesi'!L63</f>
        <v>0</v>
      </c>
      <c r="T52" s="23"/>
    </row>
    <row r="53" spans="5:20" ht="24.75" customHeight="1" hidden="1">
      <c r="E53" s="1">
        <f>IF('Öğrenci Listesi'!F64="",0,E52+1)</f>
        <v>0</v>
      </c>
      <c r="F53" s="1">
        <f>+'Öğrenci Listesi'!F64</f>
        <v>0</v>
      </c>
      <c r="G53" s="1">
        <f>+'Öğrenci Listesi'!G64</f>
        <v>0</v>
      </c>
      <c r="H53" s="1" t="str">
        <f>+'Öğrenci Listesi'!H64</f>
        <v> </v>
      </c>
      <c r="I53" s="1">
        <f>+'Öğrenci Listesi'!K64</f>
        <v>0</v>
      </c>
      <c r="J53" s="72">
        <f>+'Öğrenci Listesi'!L64</f>
        <v>0</v>
      </c>
      <c r="T53" s="23"/>
    </row>
    <row r="54" spans="5:20" ht="24.75" customHeight="1" hidden="1">
      <c r="E54" s="1">
        <f>IF('Öğrenci Listesi'!F65="",0,E53+1)</f>
        <v>0</v>
      </c>
      <c r="F54" s="1">
        <f>+'Öğrenci Listesi'!F65</f>
        <v>0</v>
      </c>
      <c r="G54" s="1">
        <f>+'Öğrenci Listesi'!G65</f>
        <v>0</v>
      </c>
      <c r="H54" s="1" t="str">
        <f>+'Öğrenci Listesi'!H65</f>
        <v> </v>
      </c>
      <c r="I54" s="1">
        <f>+'Öğrenci Listesi'!K65</f>
        <v>0</v>
      </c>
      <c r="J54" s="72">
        <f>+'Öğrenci Listesi'!L65</f>
        <v>0</v>
      </c>
      <c r="T54" s="23"/>
    </row>
    <row r="55" spans="5:20" ht="24.75" customHeight="1" hidden="1">
      <c r="E55" s="1">
        <f>IF('Öğrenci Listesi'!F66="",0,E54+1)</f>
        <v>0</v>
      </c>
      <c r="F55" s="1">
        <f>+'Öğrenci Listesi'!F66</f>
        <v>0</v>
      </c>
      <c r="G55" s="1">
        <f>+'Öğrenci Listesi'!G66</f>
        <v>0</v>
      </c>
      <c r="H55" s="1" t="str">
        <f>+'Öğrenci Listesi'!H66</f>
        <v> </v>
      </c>
      <c r="I55" s="1">
        <f>+'Öğrenci Listesi'!K66</f>
        <v>0</v>
      </c>
      <c r="J55" s="72">
        <f>+'Öğrenci Listesi'!L66</f>
        <v>0</v>
      </c>
      <c r="T55" s="23"/>
    </row>
    <row r="56" spans="5:20" ht="24.75" customHeight="1" hidden="1">
      <c r="E56" s="1">
        <f>IF('Öğrenci Listesi'!F67="",0,E55+1)</f>
        <v>0</v>
      </c>
      <c r="F56" s="1">
        <f>+'Öğrenci Listesi'!F67</f>
        <v>0</v>
      </c>
      <c r="G56" s="1">
        <f>+'Öğrenci Listesi'!G67</f>
        <v>0</v>
      </c>
      <c r="H56" s="1" t="str">
        <f>+'Öğrenci Listesi'!H67</f>
        <v> </v>
      </c>
      <c r="I56" s="1">
        <f>+'Öğrenci Listesi'!K67</f>
        <v>0</v>
      </c>
      <c r="J56" s="72">
        <f>+'Öğrenci Listesi'!L67</f>
        <v>0</v>
      </c>
      <c r="T56" s="23"/>
    </row>
    <row r="57" spans="5:20" ht="24.75" customHeight="1" hidden="1">
      <c r="E57" s="1">
        <f>IF('Öğrenci Listesi'!F68="",0,E56+1)</f>
        <v>0</v>
      </c>
      <c r="F57" s="1">
        <f>+'Öğrenci Listesi'!F68</f>
        <v>0</v>
      </c>
      <c r="G57" s="1">
        <f>+'Öğrenci Listesi'!G68</f>
        <v>0</v>
      </c>
      <c r="H57" s="1" t="str">
        <f>+'Öğrenci Listesi'!H68</f>
        <v> </v>
      </c>
      <c r="I57" s="1">
        <f>+'Öğrenci Listesi'!K68</f>
        <v>0</v>
      </c>
      <c r="J57" s="72">
        <f>+'Öğrenci Listesi'!L68</f>
        <v>0</v>
      </c>
      <c r="T57" s="23"/>
    </row>
    <row r="58" spans="5:20" ht="24.75" customHeight="1" hidden="1">
      <c r="E58" s="1">
        <f>IF('Öğrenci Listesi'!F69="",0,E57+1)</f>
        <v>0</v>
      </c>
      <c r="F58" s="1">
        <f>+'Öğrenci Listesi'!F69</f>
        <v>0</v>
      </c>
      <c r="G58" s="1">
        <f>+'Öğrenci Listesi'!G69</f>
        <v>0</v>
      </c>
      <c r="H58" s="1" t="str">
        <f>+'Öğrenci Listesi'!H69</f>
        <v> </v>
      </c>
      <c r="I58" s="1">
        <f>+'Öğrenci Listesi'!K69</f>
        <v>0</v>
      </c>
      <c r="J58" s="72">
        <f>+'Öğrenci Listesi'!L69</f>
        <v>0</v>
      </c>
      <c r="T58" s="23"/>
    </row>
    <row r="59" spans="5:20" ht="24.75" customHeight="1" hidden="1">
      <c r="E59" s="1">
        <f>IF('Öğrenci Listesi'!F70="",0,E58+1)</f>
        <v>0</v>
      </c>
      <c r="F59" s="1">
        <f>+'Öğrenci Listesi'!F70</f>
        <v>0</v>
      </c>
      <c r="G59" s="1">
        <f>+'Öğrenci Listesi'!G70</f>
        <v>0</v>
      </c>
      <c r="H59" s="1" t="str">
        <f>+'Öğrenci Listesi'!H70</f>
        <v> </v>
      </c>
      <c r="I59" s="1">
        <f>+'Öğrenci Listesi'!K70</f>
        <v>0</v>
      </c>
      <c r="J59" s="72">
        <f>+'Öğrenci Listesi'!L70</f>
        <v>0</v>
      </c>
      <c r="T59" s="23"/>
    </row>
    <row r="60" spans="5:20" ht="24.75" customHeight="1" hidden="1">
      <c r="E60" s="1">
        <f>IF('Öğrenci Listesi'!F71="",0,E59+1)</f>
        <v>0</v>
      </c>
      <c r="F60" s="1">
        <f>+'Öğrenci Listesi'!F71</f>
        <v>0</v>
      </c>
      <c r="G60" s="1">
        <f>+'Öğrenci Listesi'!G71</f>
        <v>0</v>
      </c>
      <c r="H60" s="1" t="str">
        <f>+'Öğrenci Listesi'!H71</f>
        <v> </v>
      </c>
      <c r="I60" s="1">
        <f>+'Öğrenci Listesi'!K71</f>
        <v>0</v>
      </c>
      <c r="J60" s="72">
        <f>+'Öğrenci Listesi'!L71</f>
        <v>0</v>
      </c>
      <c r="T60" s="23"/>
    </row>
    <row r="61" spans="5:20" ht="24.75" customHeight="1" hidden="1">
      <c r="E61" s="1">
        <f>IF('Öğrenci Listesi'!F72="",0,E60+1)</f>
        <v>0</v>
      </c>
      <c r="F61" s="1">
        <f>+'Öğrenci Listesi'!F72</f>
        <v>0</v>
      </c>
      <c r="G61" s="1">
        <f>+'Öğrenci Listesi'!G72</f>
        <v>0</v>
      </c>
      <c r="H61" s="1" t="str">
        <f>+'Öğrenci Listesi'!H72</f>
        <v> </v>
      </c>
      <c r="I61" s="1">
        <f>+'Öğrenci Listesi'!K72</f>
        <v>0</v>
      </c>
      <c r="J61" s="72">
        <f>+'Öğrenci Listesi'!L72</f>
        <v>0</v>
      </c>
      <c r="T61" s="23"/>
    </row>
    <row r="62" spans="5:20" ht="24.75" customHeight="1" hidden="1">
      <c r="E62" s="1">
        <f>IF('Öğrenci Listesi'!F73="",0,E61+1)</f>
        <v>0</v>
      </c>
      <c r="F62" s="1">
        <f>+'Öğrenci Listesi'!F73</f>
        <v>0</v>
      </c>
      <c r="G62" s="1">
        <f>+'Öğrenci Listesi'!G73</f>
        <v>0</v>
      </c>
      <c r="H62" s="1" t="str">
        <f>+'Öğrenci Listesi'!H73</f>
        <v> </v>
      </c>
      <c r="I62" s="1">
        <f>+'Öğrenci Listesi'!K73</f>
        <v>0</v>
      </c>
      <c r="J62" s="72">
        <f>+'Öğrenci Listesi'!L73</f>
        <v>0</v>
      </c>
      <c r="T62" s="23"/>
    </row>
    <row r="63" spans="5:20" ht="24.75" customHeight="1" hidden="1">
      <c r="E63" s="1">
        <f>IF('Öğrenci Listesi'!F74="",0,E62+1)</f>
        <v>0</v>
      </c>
      <c r="F63" s="1">
        <f>+'Öğrenci Listesi'!F74</f>
        <v>0</v>
      </c>
      <c r="G63" s="1">
        <f>+'Öğrenci Listesi'!G74</f>
        <v>0</v>
      </c>
      <c r="H63" s="1" t="str">
        <f>+'Öğrenci Listesi'!H74</f>
        <v> </v>
      </c>
      <c r="I63" s="1">
        <f>+'Öğrenci Listesi'!K74</f>
        <v>0</v>
      </c>
      <c r="J63" s="72">
        <f>+'Öğrenci Listesi'!L74</f>
        <v>0</v>
      </c>
      <c r="T63" s="23"/>
    </row>
    <row r="64" spans="5:20" ht="24.75" customHeight="1" hidden="1">
      <c r="E64" s="1">
        <f>IF('Öğrenci Listesi'!F75="",0,E63+1)</f>
        <v>0</v>
      </c>
      <c r="F64" s="1">
        <f>+'Öğrenci Listesi'!F75</f>
        <v>0</v>
      </c>
      <c r="G64" s="1">
        <f>+'Öğrenci Listesi'!G75</f>
        <v>0</v>
      </c>
      <c r="H64" s="1" t="str">
        <f>+'Öğrenci Listesi'!H75</f>
        <v> </v>
      </c>
      <c r="I64" s="1">
        <f>+'Öğrenci Listesi'!K75</f>
        <v>0</v>
      </c>
      <c r="J64" s="72">
        <f>+'Öğrenci Listesi'!L75</f>
        <v>0</v>
      </c>
      <c r="T64" s="23"/>
    </row>
    <row r="65" spans="5:20" ht="24.75" customHeight="1" hidden="1">
      <c r="E65" s="1">
        <f>IF('Öğrenci Listesi'!F76="",0,E64+1)</f>
        <v>0</v>
      </c>
      <c r="F65" s="1">
        <f>+'Öğrenci Listesi'!F76</f>
        <v>0</v>
      </c>
      <c r="G65" s="1">
        <f>+'Öğrenci Listesi'!G76</f>
        <v>0</v>
      </c>
      <c r="H65" s="1" t="str">
        <f>+'Öğrenci Listesi'!H76</f>
        <v> </v>
      </c>
      <c r="I65" s="1">
        <f>+'Öğrenci Listesi'!K76</f>
        <v>0</v>
      </c>
      <c r="J65" s="72">
        <f>+'Öğrenci Listesi'!L76</f>
        <v>0</v>
      </c>
      <c r="T65" s="23"/>
    </row>
    <row r="66" spans="5:20" ht="24.75" customHeight="1" hidden="1">
      <c r="E66" s="1">
        <f>IF('Öğrenci Listesi'!F77="",0,E65+1)</f>
        <v>0</v>
      </c>
      <c r="F66" s="1">
        <f>+'Öğrenci Listesi'!F77</f>
        <v>0</v>
      </c>
      <c r="G66" s="1">
        <f>+'Öğrenci Listesi'!G77</f>
        <v>0</v>
      </c>
      <c r="H66" s="1" t="str">
        <f>+'Öğrenci Listesi'!H77</f>
        <v> </v>
      </c>
      <c r="I66" s="1">
        <f>+'Öğrenci Listesi'!K77</f>
        <v>0</v>
      </c>
      <c r="J66" s="72">
        <f>+'Öğrenci Listesi'!L77</f>
        <v>0</v>
      </c>
      <c r="T66" s="23"/>
    </row>
    <row r="67" spans="5:20" ht="24.75" customHeight="1" hidden="1">
      <c r="E67" s="1">
        <f>IF('Öğrenci Listesi'!F78="",0,E66+1)</f>
        <v>0</v>
      </c>
      <c r="F67" s="1">
        <f>+'Öğrenci Listesi'!F78</f>
        <v>0</v>
      </c>
      <c r="G67" s="1">
        <f>+'Öğrenci Listesi'!G78</f>
        <v>0</v>
      </c>
      <c r="H67" s="1" t="str">
        <f>+'Öğrenci Listesi'!H78</f>
        <v> </v>
      </c>
      <c r="I67" s="1">
        <f>+'Öğrenci Listesi'!K78</f>
        <v>0</v>
      </c>
      <c r="J67" s="72">
        <f>+'Öğrenci Listesi'!L78</f>
        <v>0</v>
      </c>
      <c r="T67" s="23"/>
    </row>
    <row r="68" spans="5:20" ht="24.75" customHeight="1" hidden="1">
      <c r="E68" s="1">
        <f>IF('Öğrenci Listesi'!F79="",0,E67+1)</f>
        <v>0</v>
      </c>
      <c r="F68" s="1">
        <f>+'Öğrenci Listesi'!F79</f>
        <v>0</v>
      </c>
      <c r="G68" s="1">
        <f>+'Öğrenci Listesi'!G79</f>
        <v>0</v>
      </c>
      <c r="H68" s="1" t="str">
        <f>+'Öğrenci Listesi'!H79</f>
        <v> </v>
      </c>
      <c r="I68" s="1">
        <f>+'Öğrenci Listesi'!K79</f>
        <v>0</v>
      </c>
      <c r="J68" s="72">
        <f>+'Öğrenci Listesi'!L79</f>
        <v>0</v>
      </c>
      <c r="T68" s="23"/>
    </row>
    <row r="69" spans="5:20" ht="24.75" customHeight="1" hidden="1">
      <c r="E69" s="1">
        <f>IF('Öğrenci Listesi'!F80="",0,E68+1)</f>
        <v>0</v>
      </c>
      <c r="F69" s="1">
        <f>+'Öğrenci Listesi'!F80</f>
        <v>0</v>
      </c>
      <c r="G69" s="1">
        <f>+'Öğrenci Listesi'!G80</f>
        <v>0</v>
      </c>
      <c r="H69" s="1" t="str">
        <f>+'Öğrenci Listesi'!H80</f>
        <v> </v>
      </c>
      <c r="I69" s="1">
        <f>+'Öğrenci Listesi'!K80</f>
        <v>0</v>
      </c>
      <c r="J69" s="72">
        <f>+'Öğrenci Listesi'!L80</f>
        <v>0</v>
      </c>
      <c r="T69" s="23"/>
    </row>
    <row r="70" spans="5:20" ht="24.75" customHeight="1" hidden="1">
      <c r="E70" s="1">
        <f>IF('Öğrenci Listesi'!F81="",0,E69+1)</f>
        <v>0</v>
      </c>
      <c r="F70" s="1">
        <f>+'Öğrenci Listesi'!F81</f>
        <v>0</v>
      </c>
      <c r="G70" s="1">
        <f>+'Öğrenci Listesi'!G81</f>
        <v>0</v>
      </c>
      <c r="H70" s="1" t="str">
        <f>+'Öğrenci Listesi'!H81</f>
        <v> </v>
      </c>
      <c r="I70" s="1">
        <f>+'Öğrenci Listesi'!K81</f>
        <v>0</v>
      </c>
      <c r="J70" s="72">
        <f>+'Öğrenci Listesi'!L81</f>
        <v>0</v>
      </c>
      <c r="T70" s="23"/>
    </row>
    <row r="71" spans="5:20" ht="24.75" customHeight="1" hidden="1">
      <c r="E71" s="1">
        <f>IF('Öğrenci Listesi'!F82="",0,E70+1)</f>
        <v>0</v>
      </c>
      <c r="F71" s="1">
        <f>+'Öğrenci Listesi'!F82</f>
        <v>0</v>
      </c>
      <c r="G71" s="1">
        <f>+'Öğrenci Listesi'!G82</f>
        <v>0</v>
      </c>
      <c r="H71" s="1" t="str">
        <f>+'Öğrenci Listesi'!H82</f>
        <v> </v>
      </c>
      <c r="I71" s="1">
        <f>+'Öğrenci Listesi'!K82</f>
        <v>0</v>
      </c>
      <c r="J71" s="72">
        <f>+'Öğrenci Listesi'!L82</f>
        <v>0</v>
      </c>
      <c r="T71" s="23"/>
    </row>
    <row r="72" spans="5:20" ht="24.75" customHeight="1" hidden="1">
      <c r="E72" s="1">
        <f>IF('Öğrenci Listesi'!F83="",0,E71+1)</f>
        <v>0</v>
      </c>
      <c r="F72" s="1">
        <f>+'Öğrenci Listesi'!F83</f>
        <v>0</v>
      </c>
      <c r="G72" s="1">
        <f>+'Öğrenci Listesi'!G83</f>
        <v>0</v>
      </c>
      <c r="H72" s="1" t="str">
        <f>+'Öğrenci Listesi'!H83</f>
        <v> </v>
      </c>
      <c r="I72" s="1">
        <f>+'Öğrenci Listesi'!K83</f>
        <v>0</v>
      </c>
      <c r="J72" s="72">
        <f>+'Öğrenci Listesi'!L83</f>
        <v>0</v>
      </c>
      <c r="T72" s="23"/>
    </row>
    <row r="73" spans="5:20" ht="24.75" customHeight="1" hidden="1">
      <c r="E73" s="1">
        <f>IF('Öğrenci Listesi'!F84="",0,E72+1)</f>
        <v>0</v>
      </c>
      <c r="F73" s="1">
        <f>+'Öğrenci Listesi'!F84</f>
        <v>0</v>
      </c>
      <c r="G73" s="1">
        <f>+'Öğrenci Listesi'!G84</f>
        <v>0</v>
      </c>
      <c r="H73" s="1" t="str">
        <f>+'Öğrenci Listesi'!H84</f>
        <v> </v>
      </c>
      <c r="I73" s="1">
        <f>+'Öğrenci Listesi'!K84</f>
        <v>0</v>
      </c>
      <c r="J73" s="72">
        <f>+'Öğrenci Listesi'!L84</f>
        <v>0</v>
      </c>
      <c r="T73" s="23"/>
    </row>
    <row r="74" spans="5:20" ht="24.75" customHeight="1" hidden="1">
      <c r="E74" s="1">
        <f>IF('Öğrenci Listesi'!F85="",0,E73+1)</f>
        <v>0</v>
      </c>
      <c r="F74" s="1">
        <f>+'Öğrenci Listesi'!F85</f>
        <v>0</v>
      </c>
      <c r="G74" s="1">
        <f>+'Öğrenci Listesi'!G85</f>
        <v>0</v>
      </c>
      <c r="H74" s="1" t="str">
        <f>+'Öğrenci Listesi'!H85</f>
        <v> </v>
      </c>
      <c r="I74" s="1">
        <f>+'Öğrenci Listesi'!K85</f>
        <v>0</v>
      </c>
      <c r="J74" s="72">
        <f>+'Öğrenci Listesi'!L85</f>
        <v>0</v>
      </c>
      <c r="T74" s="23"/>
    </row>
    <row r="75" spans="5:20" ht="24.75" customHeight="1" hidden="1">
      <c r="E75" s="1">
        <f>IF('Öğrenci Listesi'!F86="",0,E74+1)</f>
        <v>0</v>
      </c>
      <c r="F75" s="1">
        <f>+'Öğrenci Listesi'!F86</f>
        <v>0</v>
      </c>
      <c r="G75" s="1">
        <f>+'Öğrenci Listesi'!G86</f>
        <v>0</v>
      </c>
      <c r="H75" s="1" t="str">
        <f>+'Öğrenci Listesi'!H86</f>
        <v> </v>
      </c>
      <c r="I75" s="1">
        <f>+'Öğrenci Listesi'!K86</f>
        <v>0</v>
      </c>
      <c r="J75" s="72">
        <f>+'Öğrenci Listesi'!L86</f>
        <v>0</v>
      </c>
      <c r="T75" s="23"/>
    </row>
    <row r="76" spans="5:20" ht="24.75" customHeight="1" hidden="1">
      <c r="E76" s="1">
        <f>IF('Öğrenci Listesi'!F87="",0,E75+1)</f>
        <v>0</v>
      </c>
      <c r="F76" s="1">
        <f>+'Öğrenci Listesi'!F87</f>
        <v>0</v>
      </c>
      <c r="G76" s="1">
        <f>+'Öğrenci Listesi'!G87</f>
        <v>0</v>
      </c>
      <c r="H76" s="1" t="str">
        <f>+'Öğrenci Listesi'!H87</f>
        <v> </v>
      </c>
      <c r="I76" s="1">
        <f>+'Öğrenci Listesi'!K87</f>
        <v>0</v>
      </c>
      <c r="J76" s="72">
        <f>+'Öğrenci Listesi'!L87</f>
        <v>0</v>
      </c>
      <c r="T76" s="23"/>
    </row>
    <row r="77" spans="5:20" ht="24.75" customHeight="1" hidden="1">
      <c r="E77" s="1">
        <f>IF('Öğrenci Listesi'!F88="",0,E76+1)</f>
        <v>0</v>
      </c>
      <c r="F77" s="1">
        <f>+'Öğrenci Listesi'!F88</f>
        <v>0</v>
      </c>
      <c r="G77" s="1">
        <f>+'Öğrenci Listesi'!G88</f>
        <v>0</v>
      </c>
      <c r="H77" s="1" t="str">
        <f>+'Öğrenci Listesi'!H88</f>
        <v> </v>
      </c>
      <c r="I77" s="1">
        <f>+'Öğrenci Listesi'!K88</f>
        <v>0</v>
      </c>
      <c r="J77" s="72">
        <f>+'Öğrenci Listesi'!L88</f>
        <v>0</v>
      </c>
      <c r="T77" s="23"/>
    </row>
    <row r="78" spans="5:20" ht="24.75" customHeight="1" hidden="1">
      <c r="E78" s="1">
        <f>IF('Öğrenci Listesi'!F89="",0,E77+1)</f>
        <v>0</v>
      </c>
      <c r="F78" s="1">
        <f>+'Öğrenci Listesi'!F89</f>
        <v>0</v>
      </c>
      <c r="G78" s="1">
        <f>+'Öğrenci Listesi'!G89</f>
        <v>0</v>
      </c>
      <c r="H78" s="1" t="str">
        <f>+'Öğrenci Listesi'!H89</f>
        <v> </v>
      </c>
      <c r="I78" s="1">
        <f>+'Öğrenci Listesi'!K89</f>
        <v>0</v>
      </c>
      <c r="J78" s="72">
        <f>+'Öğrenci Listesi'!L89</f>
        <v>0</v>
      </c>
      <c r="T78" s="23"/>
    </row>
    <row r="79" spans="5:20" ht="24.75" customHeight="1" hidden="1">
      <c r="E79" s="1">
        <f>IF('Öğrenci Listesi'!F90="",0,E78+1)</f>
        <v>0</v>
      </c>
      <c r="F79" s="1">
        <f>+'Öğrenci Listesi'!F90</f>
        <v>0</v>
      </c>
      <c r="G79" s="1">
        <f>+'Öğrenci Listesi'!G90</f>
        <v>0</v>
      </c>
      <c r="H79" s="1" t="str">
        <f>+'Öğrenci Listesi'!H90</f>
        <v> </v>
      </c>
      <c r="I79" s="1">
        <f>+'Öğrenci Listesi'!K90</f>
        <v>0</v>
      </c>
      <c r="J79" s="72">
        <f>+'Öğrenci Listesi'!L90</f>
        <v>0</v>
      </c>
      <c r="T79" s="23"/>
    </row>
    <row r="80" spans="5:20" ht="24.75" customHeight="1" hidden="1">
      <c r="E80" s="1">
        <f>IF('Öğrenci Listesi'!F91="",0,E79+1)</f>
        <v>0</v>
      </c>
      <c r="F80" s="1">
        <f>+'Öğrenci Listesi'!F91</f>
        <v>0</v>
      </c>
      <c r="G80" s="1">
        <f>+'Öğrenci Listesi'!G91</f>
        <v>0</v>
      </c>
      <c r="H80" s="1" t="str">
        <f>+'Öğrenci Listesi'!H91</f>
        <v> </v>
      </c>
      <c r="I80" s="1">
        <f>+'Öğrenci Listesi'!K91</f>
        <v>0</v>
      </c>
      <c r="J80" s="72">
        <f>+'Öğrenci Listesi'!L91</f>
        <v>0</v>
      </c>
      <c r="T80" s="23"/>
    </row>
    <row r="81" spans="5:20" ht="24.75" customHeight="1" hidden="1">
      <c r="E81" s="1">
        <f>IF('Öğrenci Listesi'!F92="",0,E80+1)</f>
        <v>0</v>
      </c>
      <c r="F81" s="1">
        <f>+'Öğrenci Listesi'!F92</f>
        <v>0</v>
      </c>
      <c r="G81" s="1">
        <f>+'Öğrenci Listesi'!G92</f>
        <v>0</v>
      </c>
      <c r="H81" s="1" t="str">
        <f>+'Öğrenci Listesi'!H92</f>
        <v> </v>
      </c>
      <c r="I81" s="1">
        <f>+'Öğrenci Listesi'!K92</f>
        <v>0</v>
      </c>
      <c r="J81" s="72">
        <f>+'Öğrenci Listesi'!L92</f>
        <v>0</v>
      </c>
      <c r="T81" s="23"/>
    </row>
    <row r="82" spans="5:20" ht="24.75" customHeight="1" hidden="1">
      <c r="E82" s="1">
        <f>IF('Öğrenci Listesi'!F93="",0,E81+1)</f>
        <v>0</v>
      </c>
      <c r="F82" s="1">
        <f>+'Öğrenci Listesi'!F93</f>
        <v>0</v>
      </c>
      <c r="G82" s="1">
        <f>+'Öğrenci Listesi'!G93</f>
        <v>0</v>
      </c>
      <c r="H82" s="1" t="str">
        <f>+'Öğrenci Listesi'!H93</f>
        <v> </v>
      </c>
      <c r="I82" s="1">
        <f>+'Öğrenci Listesi'!K93</f>
        <v>0</v>
      </c>
      <c r="J82" s="72">
        <f>+'Öğrenci Listesi'!L93</f>
        <v>0</v>
      </c>
      <c r="T82" s="23"/>
    </row>
    <row r="83" spans="5:20" ht="24.75" customHeight="1" hidden="1">
      <c r="E83" s="1">
        <f>IF('Öğrenci Listesi'!F94="",0,E82+1)</f>
        <v>0</v>
      </c>
      <c r="F83" s="1">
        <f>+'Öğrenci Listesi'!F94</f>
        <v>0</v>
      </c>
      <c r="G83" s="1">
        <f>+'Öğrenci Listesi'!G94</f>
        <v>0</v>
      </c>
      <c r="H83" s="1" t="str">
        <f>+'Öğrenci Listesi'!H94</f>
        <v> </v>
      </c>
      <c r="I83" s="1">
        <f>+'Öğrenci Listesi'!K94</f>
        <v>0</v>
      </c>
      <c r="J83" s="72">
        <f>+'Öğrenci Listesi'!L94</f>
        <v>0</v>
      </c>
      <c r="T83" s="23"/>
    </row>
    <row r="84" spans="5:20" ht="24.75" customHeight="1" hidden="1">
      <c r="E84" s="1">
        <f>IF('Öğrenci Listesi'!F95="",0,E83+1)</f>
        <v>0</v>
      </c>
      <c r="F84" s="1">
        <f>+'Öğrenci Listesi'!F95</f>
        <v>0</v>
      </c>
      <c r="G84" s="1">
        <f>+'Öğrenci Listesi'!G95</f>
        <v>0</v>
      </c>
      <c r="H84" s="1" t="str">
        <f>+'Öğrenci Listesi'!H95</f>
        <v> </v>
      </c>
      <c r="I84" s="1">
        <f>+'Öğrenci Listesi'!K95</f>
        <v>0</v>
      </c>
      <c r="J84" s="72">
        <f>+'Öğrenci Listesi'!L95</f>
        <v>0</v>
      </c>
      <c r="T84" s="23"/>
    </row>
    <row r="85" spans="5:20" ht="24.75" customHeight="1" hidden="1">
      <c r="E85" s="1">
        <f>IF('Öğrenci Listesi'!F96="",0,E84+1)</f>
        <v>0</v>
      </c>
      <c r="F85" s="1">
        <f>+'Öğrenci Listesi'!F96</f>
        <v>0</v>
      </c>
      <c r="G85" s="1">
        <f>+'Öğrenci Listesi'!G96</f>
        <v>0</v>
      </c>
      <c r="H85" s="1" t="str">
        <f>+'Öğrenci Listesi'!H96</f>
        <v> </v>
      </c>
      <c r="I85" s="1">
        <f>+'Öğrenci Listesi'!K96</f>
        <v>0</v>
      </c>
      <c r="J85" s="72">
        <f>+'Öğrenci Listesi'!L96</f>
        <v>0</v>
      </c>
      <c r="T85" s="23"/>
    </row>
    <row r="86" spans="5:20" ht="24.75" customHeight="1" hidden="1">
      <c r="E86" s="1">
        <f>IF('Öğrenci Listesi'!F97="",0,E85+1)</f>
        <v>0</v>
      </c>
      <c r="F86" s="1">
        <f>+'Öğrenci Listesi'!F97</f>
        <v>0</v>
      </c>
      <c r="G86" s="1">
        <f>+'Öğrenci Listesi'!G97</f>
        <v>0</v>
      </c>
      <c r="H86" s="1" t="str">
        <f>+'Öğrenci Listesi'!H97</f>
        <v> </v>
      </c>
      <c r="I86" s="1">
        <f>+'Öğrenci Listesi'!K97</f>
        <v>0</v>
      </c>
      <c r="J86" s="72">
        <f>+'Öğrenci Listesi'!L97</f>
        <v>0</v>
      </c>
      <c r="T86" s="23"/>
    </row>
    <row r="87" spans="5:20" ht="24.75" customHeight="1" hidden="1">
      <c r="E87" s="1">
        <f>IF('Öğrenci Listesi'!F98="",0,E86+1)</f>
        <v>0</v>
      </c>
      <c r="F87" s="1">
        <f>+'Öğrenci Listesi'!F98</f>
        <v>0</v>
      </c>
      <c r="G87" s="1">
        <f>+'Öğrenci Listesi'!G98</f>
        <v>0</v>
      </c>
      <c r="H87" s="1" t="str">
        <f>+'Öğrenci Listesi'!H98</f>
        <v> </v>
      </c>
      <c r="I87" s="1">
        <f>+'Öğrenci Listesi'!K98</f>
        <v>0</v>
      </c>
      <c r="J87" s="72">
        <f>+'Öğrenci Listesi'!L98</f>
        <v>0</v>
      </c>
      <c r="T87" s="23"/>
    </row>
    <row r="88" spans="5:20" ht="24.75" customHeight="1" hidden="1">
      <c r="E88" s="1">
        <f>IF('Öğrenci Listesi'!F99="",0,E87+1)</f>
        <v>0</v>
      </c>
      <c r="F88" s="1">
        <f>+'Öğrenci Listesi'!F99</f>
        <v>0</v>
      </c>
      <c r="G88" s="1">
        <f>+'Öğrenci Listesi'!G99</f>
        <v>0</v>
      </c>
      <c r="H88" s="1" t="str">
        <f>+'Öğrenci Listesi'!H99</f>
        <v> </v>
      </c>
      <c r="I88" s="1">
        <f>+'Öğrenci Listesi'!K99</f>
        <v>0</v>
      </c>
      <c r="J88" s="72">
        <f>+'Öğrenci Listesi'!L99</f>
        <v>0</v>
      </c>
      <c r="T88" s="23"/>
    </row>
    <row r="89" spans="5:20" ht="24.75" customHeight="1" hidden="1">
      <c r="E89" s="1">
        <f>IF('Öğrenci Listesi'!F100="",0,E88+1)</f>
        <v>0</v>
      </c>
      <c r="F89" s="1">
        <f>+'Öğrenci Listesi'!F100</f>
        <v>0</v>
      </c>
      <c r="G89" s="1">
        <f>+'Öğrenci Listesi'!G100</f>
        <v>0</v>
      </c>
      <c r="H89" s="1" t="str">
        <f>+'Öğrenci Listesi'!H100</f>
        <v> </v>
      </c>
      <c r="I89" s="1">
        <f>+'Öğrenci Listesi'!K100</f>
        <v>0</v>
      </c>
      <c r="J89" s="72">
        <f>+'Öğrenci Listesi'!L100</f>
        <v>0</v>
      </c>
      <c r="T89" s="23"/>
    </row>
    <row r="90" spans="5:20" ht="24.75" customHeight="1" hidden="1">
      <c r="E90" s="1">
        <f>IF('Öğrenci Listesi'!F101="",0,E89+1)</f>
        <v>0</v>
      </c>
      <c r="F90" s="1">
        <f>+'Öğrenci Listesi'!F101</f>
        <v>0</v>
      </c>
      <c r="G90" s="1">
        <f>+'Öğrenci Listesi'!G101</f>
        <v>0</v>
      </c>
      <c r="H90" s="1" t="str">
        <f>+'Öğrenci Listesi'!H101</f>
        <v> </v>
      </c>
      <c r="I90" s="1">
        <f>+'Öğrenci Listesi'!K101</f>
        <v>0</v>
      </c>
      <c r="J90" s="72">
        <f>+'Öğrenci Listesi'!L101</f>
        <v>0</v>
      </c>
      <c r="T90" s="23"/>
    </row>
    <row r="91" spans="5:20" ht="24.75" customHeight="1" hidden="1">
      <c r="E91" s="1">
        <f>IF('Öğrenci Listesi'!F102="",0,E90+1)</f>
        <v>0</v>
      </c>
      <c r="F91" s="1">
        <f>+'Öğrenci Listesi'!F102</f>
        <v>0</v>
      </c>
      <c r="G91" s="1">
        <f>+'Öğrenci Listesi'!G102</f>
        <v>0</v>
      </c>
      <c r="H91" s="1" t="str">
        <f>+'Öğrenci Listesi'!H102</f>
        <v> </v>
      </c>
      <c r="I91" s="1">
        <f>+'Öğrenci Listesi'!K102</f>
        <v>0</v>
      </c>
      <c r="J91" s="72">
        <f>+'Öğrenci Listesi'!L102</f>
        <v>0</v>
      </c>
      <c r="T91" s="23"/>
    </row>
    <row r="92" spans="5:20" ht="24.75" customHeight="1" hidden="1">
      <c r="E92" s="1">
        <f>IF('Öğrenci Listesi'!F103="",0,E91+1)</f>
        <v>0</v>
      </c>
      <c r="F92" s="1">
        <f>+'Öğrenci Listesi'!F103</f>
        <v>0</v>
      </c>
      <c r="G92" s="1">
        <f>+'Öğrenci Listesi'!G103</f>
        <v>0</v>
      </c>
      <c r="H92" s="1" t="str">
        <f>+'Öğrenci Listesi'!H103</f>
        <v> </v>
      </c>
      <c r="I92" s="1">
        <f>+'Öğrenci Listesi'!K103</f>
        <v>0</v>
      </c>
      <c r="J92" s="72">
        <f>+'Öğrenci Listesi'!L103</f>
        <v>0</v>
      </c>
      <c r="T92" s="23"/>
    </row>
    <row r="93" spans="5:20" ht="24.75" customHeight="1" hidden="1">
      <c r="E93" s="1">
        <f>IF('Öğrenci Listesi'!F104="",0,E92+1)</f>
        <v>0</v>
      </c>
      <c r="F93" s="1">
        <f>+'Öğrenci Listesi'!F104</f>
        <v>0</v>
      </c>
      <c r="G93" s="1">
        <f>+'Öğrenci Listesi'!G104</f>
        <v>0</v>
      </c>
      <c r="H93" s="1" t="str">
        <f>+'Öğrenci Listesi'!H104</f>
        <v> </v>
      </c>
      <c r="I93" s="1">
        <f>+'Öğrenci Listesi'!K104</f>
        <v>0</v>
      </c>
      <c r="J93" s="72">
        <f>+'Öğrenci Listesi'!L104</f>
        <v>0</v>
      </c>
      <c r="T93" s="23"/>
    </row>
    <row r="94" spans="5:20" ht="24.75" customHeight="1" hidden="1">
      <c r="E94" s="1">
        <f>IF('Öğrenci Listesi'!F105="",0,E93+1)</f>
        <v>0</v>
      </c>
      <c r="F94" s="1">
        <f>+'Öğrenci Listesi'!F105</f>
        <v>0</v>
      </c>
      <c r="G94" s="1">
        <f>+'Öğrenci Listesi'!G105</f>
        <v>0</v>
      </c>
      <c r="H94" s="1" t="str">
        <f>+'Öğrenci Listesi'!H105</f>
        <v> </v>
      </c>
      <c r="I94" s="1">
        <f>+'Öğrenci Listesi'!K105</f>
        <v>0</v>
      </c>
      <c r="J94" s="72">
        <f>+'Öğrenci Listesi'!L105</f>
        <v>0</v>
      </c>
      <c r="T94" s="23"/>
    </row>
    <row r="95" spans="5:20" ht="24.75" customHeight="1" hidden="1">
      <c r="E95" s="1">
        <f>IF('Öğrenci Listesi'!F106="",0,E94+1)</f>
        <v>0</v>
      </c>
      <c r="F95" s="1">
        <f>+'Öğrenci Listesi'!F106</f>
        <v>0</v>
      </c>
      <c r="G95" s="1">
        <f>+'Öğrenci Listesi'!G106</f>
        <v>0</v>
      </c>
      <c r="H95" s="1" t="str">
        <f>+'Öğrenci Listesi'!H106</f>
        <v> </v>
      </c>
      <c r="I95" s="1">
        <f>+'Öğrenci Listesi'!K106</f>
        <v>0</v>
      </c>
      <c r="J95" s="72">
        <f>+'Öğrenci Listesi'!L106</f>
        <v>0</v>
      </c>
      <c r="T95" s="23"/>
    </row>
    <row r="96" spans="5:20" ht="24.75" customHeight="1" hidden="1">
      <c r="E96" s="1">
        <f>IF('Öğrenci Listesi'!F107="",0,E95+1)</f>
        <v>0</v>
      </c>
      <c r="F96" s="1">
        <f>+'Öğrenci Listesi'!F107</f>
        <v>0</v>
      </c>
      <c r="G96" s="1">
        <f>+'Öğrenci Listesi'!G107</f>
        <v>0</v>
      </c>
      <c r="H96" s="1" t="str">
        <f>+'Öğrenci Listesi'!H107</f>
        <v> </v>
      </c>
      <c r="I96" s="1">
        <f>+'Öğrenci Listesi'!K107</f>
        <v>0</v>
      </c>
      <c r="J96" s="72">
        <f>+'Öğrenci Listesi'!L107</f>
        <v>0</v>
      </c>
      <c r="T96" s="23"/>
    </row>
    <row r="97" spans="5:20" ht="24.75" customHeight="1" hidden="1">
      <c r="E97" s="1">
        <f>IF('Öğrenci Listesi'!F108="",0,E96+1)</f>
        <v>0</v>
      </c>
      <c r="F97" s="1">
        <f>+'Öğrenci Listesi'!F108</f>
        <v>0</v>
      </c>
      <c r="G97" s="1">
        <f>+'Öğrenci Listesi'!G108</f>
        <v>0</v>
      </c>
      <c r="H97" s="1" t="str">
        <f>+'Öğrenci Listesi'!H108</f>
        <v> </v>
      </c>
      <c r="I97" s="1">
        <f>+'Öğrenci Listesi'!K108</f>
        <v>0</v>
      </c>
      <c r="J97" s="72">
        <f>+'Öğrenci Listesi'!L108</f>
        <v>0</v>
      </c>
      <c r="T97" s="23"/>
    </row>
    <row r="98" spans="5:20" ht="24.75" customHeight="1" hidden="1">
      <c r="E98" s="1">
        <f>IF('Öğrenci Listesi'!F109="",0,E97+1)</f>
        <v>0</v>
      </c>
      <c r="F98" s="1">
        <f>+'Öğrenci Listesi'!F109</f>
        <v>0</v>
      </c>
      <c r="G98" s="1">
        <f>+'Öğrenci Listesi'!G109</f>
        <v>0</v>
      </c>
      <c r="H98" s="1" t="str">
        <f>+'Öğrenci Listesi'!H109</f>
        <v> </v>
      </c>
      <c r="I98" s="1">
        <f>+'Öğrenci Listesi'!K109</f>
        <v>0</v>
      </c>
      <c r="J98" s="72">
        <f>+'Öğrenci Listesi'!L109</f>
        <v>0</v>
      </c>
      <c r="T98" s="23"/>
    </row>
    <row r="99" spans="5:20" ht="24.75" customHeight="1" hidden="1">
      <c r="E99" s="1">
        <f>IF('Öğrenci Listesi'!F110="",0,E98+1)</f>
        <v>0</v>
      </c>
      <c r="F99" s="1">
        <f>+'Öğrenci Listesi'!F110</f>
        <v>0</v>
      </c>
      <c r="G99" s="1">
        <f>+'Öğrenci Listesi'!G110</f>
        <v>0</v>
      </c>
      <c r="H99" s="1" t="str">
        <f>+'Öğrenci Listesi'!H110</f>
        <v> </v>
      </c>
      <c r="I99" s="1">
        <f>+'Öğrenci Listesi'!K110</f>
        <v>0</v>
      </c>
      <c r="J99" s="72">
        <f>+'Öğrenci Listesi'!L110</f>
        <v>0</v>
      </c>
      <c r="T99" s="23"/>
    </row>
    <row r="100" spans="5:20" ht="24.75" customHeight="1" hidden="1">
      <c r="E100" s="1">
        <f>IF('Öğrenci Listesi'!F111="",0,E99+1)</f>
        <v>0</v>
      </c>
      <c r="F100" s="1">
        <f>+'Öğrenci Listesi'!F111</f>
        <v>0</v>
      </c>
      <c r="G100" s="1">
        <f>+'Öğrenci Listesi'!G111</f>
        <v>0</v>
      </c>
      <c r="H100" s="1" t="str">
        <f>+'Öğrenci Listesi'!H111</f>
        <v> </v>
      </c>
      <c r="I100" s="1">
        <f>+'Öğrenci Listesi'!K111</f>
        <v>0</v>
      </c>
      <c r="J100" s="72">
        <f>+'Öğrenci Listesi'!L111</f>
        <v>0</v>
      </c>
      <c r="T100" s="23"/>
    </row>
    <row r="101" spans="5:20" ht="24.75" customHeight="1" hidden="1">
      <c r="E101" s="1">
        <f>IF('Öğrenci Listesi'!F112="",0,E100+1)</f>
        <v>0</v>
      </c>
      <c r="F101" s="1">
        <f>+'Öğrenci Listesi'!F112</f>
        <v>0</v>
      </c>
      <c r="G101" s="1">
        <f>+'Öğrenci Listesi'!G112</f>
        <v>0</v>
      </c>
      <c r="H101" s="1" t="str">
        <f>+'Öğrenci Listesi'!H112</f>
        <v> </v>
      </c>
      <c r="I101" s="1">
        <f>+'Öğrenci Listesi'!K112</f>
        <v>0</v>
      </c>
      <c r="J101" s="72">
        <f>+'Öğrenci Listesi'!L112</f>
        <v>0</v>
      </c>
      <c r="T101" s="23"/>
    </row>
    <row r="102" spans="5:20" ht="24.75" customHeight="1" hidden="1">
      <c r="E102" s="1">
        <f>IF('Öğrenci Listesi'!F113="",0,E101+1)</f>
        <v>0</v>
      </c>
      <c r="F102" s="1">
        <f>+'Öğrenci Listesi'!F113</f>
        <v>0</v>
      </c>
      <c r="G102" s="1">
        <f>+'Öğrenci Listesi'!G113</f>
        <v>0</v>
      </c>
      <c r="H102" s="1" t="str">
        <f>+'Öğrenci Listesi'!H113</f>
        <v> </v>
      </c>
      <c r="I102" s="1">
        <f>+'Öğrenci Listesi'!K113</f>
        <v>0</v>
      </c>
      <c r="J102" s="72">
        <f>+'Öğrenci Listesi'!L113</f>
        <v>0</v>
      </c>
      <c r="T102" s="23"/>
    </row>
    <row r="103" spans="5:20" ht="24.75" customHeight="1" hidden="1">
      <c r="E103" s="1">
        <f>IF('Öğrenci Listesi'!F114="",0,E102+1)</f>
        <v>0</v>
      </c>
      <c r="F103" s="1">
        <f>+'Öğrenci Listesi'!F114</f>
        <v>0</v>
      </c>
      <c r="G103" s="1">
        <f>+'Öğrenci Listesi'!G114</f>
        <v>0</v>
      </c>
      <c r="H103" s="1" t="str">
        <f>+'Öğrenci Listesi'!H114</f>
        <v> </v>
      </c>
      <c r="I103" s="1">
        <f>+'Öğrenci Listesi'!K114</f>
        <v>0</v>
      </c>
      <c r="J103" s="72">
        <f>+'Öğrenci Listesi'!L114</f>
        <v>0</v>
      </c>
      <c r="T103" s="23"/>
    </row>
    <row r="104" spans="5:20" ht="24.75" customHeight="1" hidden="1">
      <c r="E104" s="1">
        <f>IF('Öğrenci Listesi'!F115="",0,E103+1)</f>
        <v>0</v>
      </c>
      <c r="F104" s="1">
        <f>+'Öğrenci Listesi'!F115</f>
        <v>0</v>
      </c>
      <c r="G104" s="1">
        <f>+'Öğrenci Listesi'!G115</f>
        <v>0</v>
      </c>
      <c r="H104" s="1" t="str">
        <f>+'Öğrenci Listesi'!H115</f>
        <v> </v>
      </c>
      <c r="I104" s="1">
        <f>+'Öğrenci Listesi'!K115</f>
        <v>0</v>
      </c>
      <c r="J104" s="72">
        <f>+'Öğrenci Listesi'!L115</f>
        <v>0</v>
      </c>
      <c r="T104" s="23"/>
    </row>
    <row r="105" spans="5:20" ht="24.75" customHeight="1" hidden="1">
      <c r="E105" s="1">
        <f>IF('Öğrenci Listesi'!F116="",0,E104+1)</f>
        <v>0</v>
      </c>
      <c r="F105" s="1">
        <f>+'Öğrenci Listesi'!F116</f>
        <v>0</v>
      </c>
      <c r="G105" s="1">
        <f>+'Öğrenci Listesi'!G116</f>
        <v>0</v>
      </c>
      <c r="H105" s="1" t="str">
        <f>+'Öğrenci Listesi'!H116</f>
        <v> </v>
      </c>
      <c r="I105" s="1">
        <f>+'Öğrenci Listesi'!K116</f>
        <v>0</v>
      </c>
      <c r="J105" s="72">
        <f>+'Öğrenci Listesi'!L116</f>
        <v>0</v>
      </c>
      <c r="T105" s="23"/>
    </row>
    <row r="106" spans="5:20" ht="24.75" customHeight="1" hidden="1">
      <c r="E106" s="1">
        <f>IF('Öğrenci Listesi'!F117="",0,E105+1)</f>
        <v>0</v>
      </c>
      <c r="F106" s="1">
        <f>+'Öğrenci Listesi'!F117</f>
        <v>0</v>
      </c>
      <c r="G106" s="1">
        <f>+'Öğrenci Listesi'!G117</f>
        <v>0</v>
      </c>
      <c r="H106" s="1" t="str">
        <f>+'Öğrenci Listesi'!H117</f>
        <v> </v>
      </c>
      <c r="I106" s="1">
        <f>+'Öğrenci Listesi'!K117</f>
        <v>0</v>
      </c>
      <c r="J106" s="72">
        <f>+'Öğrenci Listesi'!L117</f>
        <v>0</v>
      </c>
      <c r="T106" s="23"/>
    </row>
    <row r="107" spans="5:20" ht="24.75" customHeight="1" hidden="1">
      <c r="E107" s="1">
        <f>IF('Öğrenci Listesi'!F118="",0,E106+1)</f>
        <v>0</v>
      </c>
      <c r="F107" s="1">
        <f>+'Öğrenci Listesi'!F118</f>
        <v>0</v>
      </c>
      <c r="G107" s="1">
        <f>+'Öğrenci Listesi'!G118</f>
        <v>0</v>
      </c>
      <c r="H107" s="1" t="str">
        <f>+'Öğrenci Listesi'!H118</f>
        <v> </v>
      </c>
      <c r="I107" s="1">
        <f>+'Öğrenci Listesi'!K118</f>
        <v>0</v>
      </c>
      <c r="J107" s="72">
        <f>+'Öğrenci Listesi'!L118</f>
        <v>0</v>
      </c>
      <c r="T107" s="23"/>
    </row>
    <row r="108" spans="5:20" ht="24.75" customHeight="1" hidden="1">
      <c r="E108" s="1">
        <f>IF('Öğrenci Listesi'!F119="",0,E107+1)</f>
        <v>0</v>
      </c>
      <c r="F108" s="1">
        <f>+'Öğrenci Listesi'!F119</f>
        <v>0</v>
      </c>
      <c r="G108" s="1">
        <f>+'Öğrenci Listesi'!G119</f>
        <v>0</v>
      </c>
      <c r="H108" s="1" t="str">
        <f>+'Öğrenci Listesi'!H119</f>
        <v> </v>
      </c>
      <c r="I108" s="1">
        <f>+'Öğrenci Listesi'!K119</f>
        <v>0</v>
      </c>
      <c r="J108" s="72">
        <f>+'Öğrenci Listesi'!L119</f>
        <v>0</v>
      </c>
      <c r="T108" s="23"/>
    </row>
    <row r="109" spans="5:20" ht="24.75" customHeight="1" hidden="1">
      <c r="E109" s="1">
        <f>IF('Öğrenci Listesi'!F120="",0,E108+1)</f>
        <v>0</v>
      </c>
      <c r="F109" s="1">
        <f>+'Öğrenci Listesi'!F120</f>
        <v>0</v>
      </c>
      <c r="G109" s="1">
        <f>+'Öğrenci Listesi'!G120</f>
        <v>0</v>
      </c>
      <c r="H109" s="1" t="str">
        <f>+'Öğrenci Listesi'!H120</f>
        <v> </v>
      </c>
      <c r="I109" s="1">
        <f>+'Öğrenci Listesi'!K120</f>
        <v>0</v>
      </c>
      <c r="J109" s="72">
        <f>+'Öğrenci Listesi'!L120</f>
        <v>0</v>
      </c>
      <c r="T109" s="23"/>
    </row>
    <row r="110" spans="5:20" ht="24.75" customHeight="1" hidden="1">
      <c r="E110" s="1">
        <f>IF('Öğrenci Listesi'!F121="",0,E109+1)</f>
        <v>0</v>
      </c>
      <c r="F110" s="1">
        <f>+'Öğrenci Listesi'!F121</f>
        <v>0</v>
      </c>
      <c r="G110" s="1">
        <f>+'Öğrenci Listesi'!G121</f>
        <v>0</v>
      </c>
      <c r="H110" s="1" t="str">
        <f>+'Öğrenci Listesi'!H121</f>
        <v> </v>
      </c>
      <c r="I110" s="1">
        <f>+'Öğrenci Listesi'!K121</f>
        <v>0</v>
      </c>
      <c r="J110" s="72">
        <f>+'Öğrenci Listesi'!L121</f>
        <v>0</v>
      </c>
      <c r="T110" s="23"/>
    </row>
    <row r="111" spans="5:20" ht="24.75" customHeight="1" hidden="1">
      <c r="E111" s="1">
        <f>IF('Öğrenci Listesi'!F122="",0,E110+1)</f>
        <v>0</v>
      </c>
      <c r="F111" s="1">
        <f>+'Öğrenci Listesi'!F122</f>
        <v>0</v>
      </c>
      <c r="G111" s="1">
        <f>+'Öğrenci Listesi'!G122</f>
        <v>0</v>
      </c>
      <c r="H111" s="1" t="str">
        <f>+'Öğrenci Listesi'!H122</f>
        <v> </v>
      </c>
      <c r="I111" s="1">
        <f>+'Öğrenci Listesi'!K122</f>
        <v>0</v>
      </c>
      <c r="J111" s="72">
        <f>+'Öğrenci Listesi'!L122</f>
        <v>0</v>
      </c>
      <c r="T111" s="23"/>
    </row>
    <row r="112" spans="5:20" ht="24.75" customHeight="1" hidden="1">
      <c r="E112" s="1">
        <f>IF('Öğrenci Listesi'!F123="",0,E111+1)</f>
        <v>0</v>
      </c>
      <c r="F112" s="1">
        <f>+'Öğrenci Listesi'!F123</f>
        <v>0</v>
      </c>
      <c r="G112" s="1">
        <f>+'Öğrenci Listesi'!G123</f>
        <v>0</v>
      </c>
      <c r="H112" s="1" t="str">
        <f>+'Öğrenci Listesi'!H123</f>
        <v> </v>
      </c>
      <c r="I112" s="1">
        <f>+'Öğrenci Listesi'!K123</f>
        <v>0</v>
      </c>
      <c r="J112" s="72">
        <f>+'Öğrenci Listesi'!L123</f>
        <v>0</v>
      </c>
      <c r="T112" s="23"/>
    </row>
    <row r="113" spans="5:20" ht="24.75" customHeight="1" hidden="1">
      <c r="E113" s="1">
        <f>IF('Öğrenci Listesi'!F124="",0,E112+1)</f>
        <v>0</v>
      </c>
      <c r="F113" s="1">
        <f>+'Öğrenci Listesi'!F124</f>
        <v>0</v>
      </c>
      <c r="G113" s="1">
        <f>+'Öğrenci Listesi'!G124</f>
        <v>0</v>
      </c>
      <c r="H113" s="1" t="str">
        <f>+'Öğrenci Listesi'!H124</f>
        <v> </v>
      </c>
      <c r="I113" s="1">
        <f>+'Öğrenci Listesi'!K124</f>
        <v>0</v>
      </c>
      <c r="J113" s="72">
        <f>+'Öğrenci Listesi'!L124</f>
        <v>0</v>
      </c>
      <c r="T113" s="23"/>
    </row>
    <row r="114" spans="5:10" ht="24.75" customHeight="1" hidden="1">
      <c r="E114" s="1">
        <f>IF('Öğrenci Listesi'!F125="",0,E113+1)</f>
        <v>0</v>
      </c>
      <c r="F114" s="1">
        <f>+'Öğrenci Listesi'!F125</f>
        <v>0</v>
      </c>
      <c r="G114" s="1">
        <f>+'Öğrenci Listesi'!G125</f>
        <v>0</v>
      </c>
      <c r="H114" s="1" t="str">
        <f>+'Öğrenci Listesi'!H125</f>
        <v> </v>
      </c>
      <c r="I114" s="1">
        <f>+'Öğrenci Listesi'!K125</f>
        <v>0</v>
      </c>
      <c r="J114" s="72">
        <f>+'Öğrenci Listesi'!L125</f>
        <v>0</v>
      </c>
    </row>
    <row r="115" spans="5:10" ht="24.75" customHeight="1" hidden="1">
      <c r="E115" s="1">
        <f>IF('Öğrenci Listesi'!F126="",0,E114+1)</f>
        <v>0</v>
      </c>
      <c r="F115" s="1">
        <f>+'Öğrenci Listesi'!F126</f>
        <v>0</v>
      </c>
      <c r="G115" s="1">
        <f>+'Öğrenci Listesi'!G126</f>
        <v>0</v>
      </c>
      <c r="H115" s="1" t="str">
        <f>+'Öğrenci Listesi'!H126</f>
        <v> </v>
      </c>
      <c r="I115" s="1">
        <f>+'Öğrenci Listesi'!K126</f>
        <v>0</v>
      </c>
      <c r="J115" s="72">
        <f>+'Öğrenci Listesi'!L126</f>
        <v>0</v>
      </c>
    </row>
    <row r="116" spans="5:10" ht="24.75" customHeight="1" hidden="1">
      <c r="E116" s="1">
        <f>IF('Öğrenci Listesi'!F127="",0,E115+1)</f>
        <v>0</v>
      </c>
      <c r="F116" s="1">
        <f>+'Öğrenci Listesi'!F127</f>
        <v>0</v>
      </c>
      <c r="G116" s="1">
        <f>+'Öğrenci Listesi'!G127</f>
        <v>0</v>
      </c>
      <c r="H116" s="1" t="str">
        <f>+'Öğrenci Listesi'!H127</f>
        <v> </v>
      </c>
      <c r="I116" s="1">
        <f>+'Öğrenci Listesi'!K127</f>
        <v>0</v>
      </c>
      <c r="J116" s="72">
        <f>+'Öğrenci Listesi'!L127</f>
        <v>0</v>
      </c>
    </row>
    <row r="117" spans="5:10" ht="24.75" customHeight="1" hidden="1">
      <c r="E117" s="1">
        <f>IF('Öğrenci Listesi'!F128="",0,E116+1)</f>
        <v>0</v>
      </c>
      <c r="F117" s="1">
        <f>+'Öğrenci Listesi'!F128</f>
        <v>0</v>
      </c>
      <c r="G117" s="1">
        <f>+'Öğrenci Listesi'!G128</f>
        <v>0</v>
      </c>
      <c r="H117" s="1" t="str">
        <f>+'Öğrenci Listesi'!H128</f>
        <v> </v>
      </c>
      <c r="I117" s="1">
        <f>+'Öğrenci Listesi'!K128</f>
        <v>0</v>
      </c>
      <c r="J117" s="72">
        <f>+'Öğrenci Listesi'!L128</f>
        <v>0</v>
      </c>
    </row>
    <row r="118" spans="5:10" ht="24.75" customHeight="1" hidden="1">
      <c r="E118" s="1">
        <f>IF('Öğrenci Listesi'!F129="",0,E117+1)</f>
        <v>0</v>
      </c>
      <c r="F118" s="1">
        <f>+'Öğrenci Listesi'!F129</f>
        <v>0</v>
      </c>
      <c r="G118" s="1">
        <f>+'Öğrenci Listesi'!G129</f>
        <v>0</v>
      </c>
      <c r="H118" s="1" t="str">
        <f>+'Öğrenci Listesi'!H129</f>
        <v> </v>
      </c>
      <c r="I118" s="1">
        <f>+'Öğrenci Listesi'!K129</f>
        <v>0</v>
      </c>
      <c r="J118" s="72">
        <f>+'Öğrenci Listesi'!L129</f>
        <v>0</v>
      </c>
    </row>
    <row r="119" spans="5:10" ht="24.75" customHeight="1" hidden="1">
      <c r="E119" s="1">
        <f>IF('Öğrenci Listesi'!F130="",0,E118+1)</f>
        <v>0</v>
      </c>
      <c r="F119" s="1">
        <f>+'Öğrenci Listesi'!F130</f>
        <v>0</v>
      </c>
      <c r="G119" s="1">
        <f>+'Öğrenci Listesi'!G130</f>
        <v>0</v>
      </c>
      <c r="H119" s="1" t="str">
        <f>+'Öğrenci Listesi'!H130</f>
        <v> </v>
      </c>
      <c r="I119" s="1">
        <f>+'Öğrenci Listesi'!K130</f>
        <v>0</v>
      </c>
      <c r="J119" s="72">
        <f>+'Öğrenci Listesi'!L130</f>
        <v>0</v>
      </c>
    </row>
    <row r="120" spans="5:10" ht="24.75" customHeight="1" hidden="1">
      <c r="E120" s="1">
        <f>IF('Öğrenci Listesi'!F131="",0,E119+1)</f>
        <v>0</v>
      </c>
      <c r="F120" s="1">
        <f>+'Öğrenci Listesi'!F131</f>
        <v>0</v>
      </c>
      <c r="G120" s="1">
        <f>+'Öğrenci Listesi'!G131</f>
        <v>0</v>
      </c>
      <c r="H120" s="1" t="str">
        <f>+'Öğrenci Listesi'!H131</f>
        <v> </v>
      </c>
      <c r="I120" s="1">
        <f>+'Öğrenci Listesi'!K131</f>
        <v>0</v>
      </c>
      <c r="J120" s="72">
        <f>+'Öğrenci Listesi'!L131</f>
        <v>0</v>
      </c>
    </row>
    <row r="121" spans="5:10" ht="24.75" customHeight="1" hidden="1">
      <c r="E121" s="1">
        <f>IF('Öğrenci Listesi'!F132="",0,E120+1)</f>
        <v>0</v>
      </c>
      <c r="F121" s="1">
        <f>+'Öğrenci Listesi'!F132</f>
        <v>0</v>
      </c>
      <c r="G121" s="1">
        <f>+'Öğrenci Listesi'!G132</f>
        <v>0</v>
      </c>
      <c r="H121" s="1" t="str">
        <f>+'Öğrenci Listesi'!H132</f>
        <v> </v>
      </c>
      <c r="I121" s="1">
        <f>+'Öğrenci Listesi'!K132</f>
        <v>0</v>
      </c>
      <c r="J121" s="72">
        <f>+'Öğrenci Listesi'!L132</f>
        <v>0</v>
      </c>
    </row>
    <row r="122" spans="5:10" ht="24.75" customHeight="1" hidden="1">
      <c r="E122" s="1">
        <f>IF('Öğrenci Listesi'!F133="",0,E121+1)</f>
        <v>0</v>
      </c>
      <c r="F122" s="1">
        <f>+'Öğrenci Listesi'!F133</f>
        <v>0</v>
      </c>
      <c r="G122" s="1">
        <f>+'Öğrenci Listesi'!G133</f>
        <v>0</v>
      </c>
      <c r="H122" s="1" t="str">
        <f>+'Öğrenci Listesi'!H133</f>
        <v> </v>
      </c>
      <c r="I122" s="1">
        <f>+'Öğrenci Listesi'!K133</f>
        <v>0</v>
      </c>
      <c r="J122" s="72">
        <f>+'Öğrenci Listesi'!L133</f>
        <v>0</v>
      </c>
    </row>
    <row r="123" spans="5:10" ht="24.75" customHeight="1" hidden="1">
      <c r="E123" s="1">
        <f>IF('Öğrenci Listesi'!F134="",0,E122+1)</f>
        <v>0</v>
      </c>
      <c r="F123" s="1">
        <f>+'Öğrenci Listesi'!F134</f>
        <v>0</v>
      </c>
      <c r="G123" s="1">
        <f>+'Öğrenci Listesi'!G134</f>
        <v>0</v>
      </c>
      <c r="H123" s="1" t="str">
        <f>+'Öğrenci Listesi'!H134</f>
        <v> </v>
      </c>
      <c r="I123" s="1">
        <f>+'Öğrenci Listesi'!K134</f>
        <v>0</v>
      </c>
      <c r="J123" s="72">
        <f>+'Öğrenci Listesi'!L134</f>
        <v>0</v>
      </c>
    </row>
    <row r="124" spans="5:10" ht="24.75" customHeight="1" hidden="1">
      <c r="E124" s="1">
        <f>IF('Öğrenci Listesi'!F135="",0,E123+1)</f>
        <v>0</v>
      </c>
      <c r="F124" s="1">
        <f>+'Öğrenci Listesi'!F135</f>
        <v>0</v>
      </c>
      <c r="G124" s="1">
        <f>+'Öğrenci Listesi'!G135</f>
        <v>0</v>
      </c>
      <c r="H124" s="1" t="str">
        <f>+'Öğrenci Listesi'!H135</f>
        <v> </v>
      </c>
      <c r="I124" s="1">
        <f>+'Öğrenci Listesi'!K135</f>
        <v>0</v>
      </c>
      <c r="J124" s="72">
        <f>+'Öğrenci Listesi'!L135</f>
        <v>0</v>
      </c>
    </row>
    <row r="125" spans="5:10" ht="24.75" customHeight="1" hidden="1">
      <c r="E125" s="1">
        <f>IF('Öğrenci Listesi'!F136="",0,E124+1)</f>
        <v>0</v>
      </c>
      <c r="F125" s="1">
        <f>+'Öğrenci Listesi'!F136</f>
        <v>0</v>
      </c>
      <c r="G125" s="1">
        <f>+'Öğrenci Listesi'!G136</f>
        <v>0</v>
      </c>
      <c r="H125" s="1" t="str">
        <f>+'Öğrenci Listesi'!H136</f>
        <v> </v>
      </c>
      <c r="I125" s="1">
        <f>+'Öğrenci Listesi'!K136</f>
        <v>0</v>
      </c>
      <c r="J125" s="72">
        <f>+'Öğrenci Listesi'!L136</f>
        <v>0</v>
      </c>
    </row>
    <row r="126" spans="5:10" ht="24.75" customHeight="1" hidden="1">
      <c r="E126" s="1">
        <f>IF('Öğrenci Listesi'!F137="",0,E125+1)</f>
        <v>0</v>
      </c>
      <c r="F126" s="1">
        <f>+'Öğrenci Listesi'!F137</f>
        <v>0</v>
      </c>
      <c r="G126" s="1">
        <f>+'Öğrenci Listesi'!G137</f>
        <v>0</v>
      </c>
      <c r="H126" s="1" t="str">
        <f>+'Öğrenci Listesi'!H137</f>
        <v> </v>
      </c>
      <c r="I126" s="1">
        <f>+'Öğrenci Listesi'!K137</f>
        <v>0</v>
      </c>
      <c r="J126" s="72">
        <f>+'Öğrenci Listesi'!L137</f>
        <v>0</v>
      </c>
    </row>
    <row r="127" spans="5:10" ht="24.75" customHeight="1" hidden="1">
      <c r="E127" s="1">
        <f>IF('Öğrenci Listesi'!F138="",0,E126+1)</f>
        <v>0</v>
      </c>
      <c r="F127" s="1">
        <f>+'Öğrenci Listesi'!F138</f>
        <v>0</v>
      </c>
      <c r="G127" s="1">
        <f>+'Öğrenci Listesi'!G138</f>
        <v>0</v>
      </c>
      <c r="H127" s="1" t="str">
        <f>+'Öğrenci Listesi'!H138</f>
        <v> </v>
      </c>
      <c r="I127" s="1">
        <f>+'Öğrenci Listesi'!K138</f>
        <v>0</v>
      </c>
      <c r="J127" s="72">
        <f>+'Öğrenci Listesi'!L138</f>
        <v>0</v>
      </c>
    </row>
    <row r="128" spans="5:10" ht="24.75" customHeight="1" hidden="1">
      <c r="E128" s="1">
        <f>IF('Öğrenci Listesi'!F139="",0,E127+1)</f>
        <v>0</v>
      </c>
      <c r="F128" s="1">
        <f>+'Öğrenci Listesi'!F139</f>
        <v>0</v>
      </c>
      <c r="G128" s="1">
        <f>+'Öğrenci Listesi'!G139</f>
        <v>0</v>
      </c>
      <c r="H128" s="1" t="str">
        <f>+'Öğrenci Listesi'!H139</f>
        <v> </v>
      </c>
      <c r="I128" s="1">
        <f>+'Öğrenci Listesi'!K139</f>
        <v>0</v>
      </c>
      <c r="J128" s="72">
        <f>+'Öğrenci Listesi'!L139</f>
        <v>0</v>
      </c>
    </row>
    <row r="129" spans="5:10" ht="24.75" customHeight="1" hidden="1">
      <c r="E129" s="1">
        <f>IF('Öğrenci Listesi'!F140="",0,E128+1)</f>
        <v>0</v>
      </c>
      <c r="F129" s="1">
        <f>+'Öğrenci Listesi'!F140</f>
        <v>0</v>
      </c>
      <c r="G129" s="1">
        <f>+'Öğrenci Listesi'!G140</f>
        <v>0</v>
      </c>
      <c r="H129" s="1" t="str">
        <f>+'Öğrenci Listesi'!H140</f>
        <v> </v>
      </c>
      <c r="I129" s="1">
        <f>+'Öğrenci Listesi'!K140</f>
        <v>0</v>
      </c>
      <c r="J129" s="72">
        <f>+'Öğrenci Listesi'!L140</f>
        <v>0</v>
      </c>
    </row>
    <row r="130" spans="5:10" ht="24.75" customHeight="1" hidden="1">
      <c r="E130" s="1">
        <f>IF('Öğrenci Listesi'!F141="",0,E129+1)</f>
        <v>0</v>
      </c>
      <c r="F130" s="1">
        <f>+'Öğrenci Listesi'!F141</f>
        <v>0</v>
      </c>
      <c r="G130" s="1">
        <f>+'Öğrenci Listesi'!G141</f>
        <v>0</v>
      </c>
      <c r="H130" s="1" t="str">
        <f>+'Öğrenci Listesi'!H141</f>
        <v> </v>
      </c>
      <c r="I130" s="1">
        <f>+'Öğrenci Listesi'!K141</f>
        <v>0</v>
      </c>
      <c r="J130" s="72">
        <f>+'Öğrenci Listesi'!L141</f>
        <v>0</v>
      </c>
    </row>
    <row r="131" spans="5:10" ht="24.75" customHeight="1" hidden="1">
      <c r="E131" s="1">
        <f>IF('Öğrenci Listesi'!F142="",0,E130+1)</f>
        <v>0</v>
      </c>
      <c r="F131" s="1">
        <f>+'Öğrenci Listesi'!F142</f>
        <v>0</v>
      </c>
      <c r="G131" s="1">
        <f>+'Öğrenci Listesi'!G142</f>
        <v>0</v>
      </c>
      <c r="H131" s="1" t="str">
        <f>+'Öğrenci Listesi'!H142</f>
        <v> </v>
      </c>
      <c r="I131" s="1">
        <f>+'Öğrenci Listesi'!K142</f>
        <v>0</v>
      </c>
      <c r="J131" s="72">
        <f>+'Öğrenci Listesi'!L142</f>
        <v>0</v>
      </c>
    </row>
    <row r="132" spans="5:10" ht="24.75" customHeight="1" hidden="1">
      <c r="E132" s="1">
        <f>IF('Öğrenci Listesi'!F143="",0,E131+1)</f>
        <v>0</v>
      </c>
      <c r="F132" s="1">
        <f>+'Öğrenci Listesi'!F143</f>
        <v>0</v>
      </c>
      <c r="G132" s="1">
        <f>+'Öğrenci Listesi'!G143</f>
        <v>0</v>
      </c>
      <c r="H132" s="1" t="str">
        <f>+'Öğrenci Listesi'!H143</f>
        <v> </v>
      </c>
      <c r="I132" s="1">
        <f>+'Öğrenci Listesi'!K143</f>
        <v>0</v>
      </c>
      <c r="J132" s="72">
        <f>+'Öğrenci Listesi'!L143</f>
        <v>0</v>
      </c>
    </row>
    <row r="133" spans="5:10" ht="24.75" customHeight="1" hidden="1">
      <c r="E133" s="1">
        <f>IF('Öğrenci Listesi'!F144="",0,E132+1)</f>
        <v>0</v>
      </c>
      <c r="F133" s="1">
        <f>+'Öğrenci Listesi'!F144</f>
        <v>0</v>
      </c>
      <c r="G133" s="1">
        <f>+'Öğrenci Listesi'!G144</f>
        <v>0</v>
      </c>
      <c r="H133" s="1" t="str">
        <f>+'Öğrenci Listesi'!H144</f>
        <v> </v>
      </c>
      <c r="I133" s="1">
        <f>+'Öğrenci Listesi'!K144</f>
        <v>0</v>
      </c>
      <c r="J133" s="72">
        <f>+'Öğrenci Listesi'!L144</f>
        <v>0</v>
      </c>
    </row>
    <row r="134" spans="5:10" ht="24.75" customHeight="1" hidden="1">
      <c r="E134" s="1">
        <f>IF('Öğrenci Listesi'!F145="",0,E133+1)</f>
        <v>0</v>
      </c>
      <c r="F134" s="1">
        <f>+'Öğrenci Listesi'!F145</f>
        <v>0</v>
      </c>
      <c r="G134" s="1">
        <f>+'Öğrenci Listesi'!G145</f>
        <v>0</v>
      </c>
      <c r="H134" s="1" t="str">
        <f>+'Öğrenci Listesi'!H145</f>
        <v> </v>
      </c>
      <c r="I134" s="1">
        <f>+'Öğrenci Listesi'!K145</f>
        <v>0</v>
      </c>
      <c r="J134" s="72">
        <f>+'Öğrenci Listesi'!L145</f>
        <v>0</v>
      </c>
    </row>
    <row r="135" spans="5:10" ht="24.75" customHeight="1" hidden="1">
      <c r="E135" s="1">
        <f>IF('Öğrenci Listesi'!F146="",0,E134+1)</f>
        <v>0</v>
      </c>
      <c r="F135" s="1">
        <f>+'Öğrenci Listesi'!F146</f>
        <v>0</v>
      </c>
      <c r="G135" s="1">
        <f>+'Öğrenci Listesi'!G146</f>
        <v>0</v>
      </c>
      <c r="H135" s="1" t="str">
        <f>+'Öğrenci Listesi'!H146</f>
        <v> </v>
      </c>
      <c r="I135" s="1">
        <f>+'Öğrenci Listesi'!K146</f>
        <v>0</v>
      </c>
      <c r="J135" s="72">
        <f>+'Öğrenci Listesi'!L146</f>
        <v>0</v>
      </c>
    </row>
    <row r="136" spans="5:10" ht="24.75" customHeight="1" hidden="1">
      <c r="E136" s="1">
        <f>IF('Öğrenci Listesi'!F147="",0,E135+1)</f>
        <v>0</v>
      </c>
      <c r="F136" s="1">
        <f>+'Öğrenci Listesi'!F147</f>
        <v>0</v>
      </c>
      <c r="G136" s="1">
        <f>+'Öğrenci Listesi'!G147</f>
        <v>0</v>
      </c>
      <c r="H136" s="1" t="str">
        <f>+'Öğrenci Listesi'!H147</f>
        <v> </v>
      </c>
      <c r="I136" s="1">
        <f>+'Öğrenci Listesi'!K147</f>
        <v>0</v>
      </c>
      <c r="J136" s="72">
        <f>+'Öğrenci Listesi'!L147</f>
        <v>0</v>
      </c>
    </row>
    <row r="137" spans="5:10" ht="24.75" customHeight="1" hidden="1">
      <c r="E137" s="1">
        <f>IF('Öğrenci Listesi'!F148="",0,E136+1)</f>
        <v>0</v>
      </c>
      <c r="F137" s="1">
        <f>+'Öğrenci Listesi'!F148</f>
        <v>0</v>
      </c>
      <c r="G137" s="1">
        <f>+'Öğrenci Listesi'!G148</f>
        <v>0</v>
      </c>
      <c r="H137" s="1" t="str">
        <f>+'Öğrenci Listesi'!H148</f>
        <v> </v>
      </c>
      <c r="I137" s="1">
        <f>+'Öğrenci Listesi'!K148</f>
        <v>0</v>
      </c>
      <c r="J137" s="72">
        <f>+'Öğrenci Listesi'!L148</f>
        <v>0</v>
      </c>
    </row>
    <row r="138" spans="5:10" ht="24.75" customHeight="1" hidden="1">
      <c r="E138" s="1">
        <f>IF('Öğrenci Listesi'!F149="",0,E137+1)</f>
        <v>0</v>
      </c>
      <c r="F138" s="1">
        <f>+'Öğrenci Listesi'!F149</f>
        <v>0</v>
      </c>
      <c r="G138" s="1">
        <f>+'Öğrenci Listesi'!G149</f>
        <v>0</v>
      </c>
      <c r="H138" s="1" t="str">
        <f>+'Öğrenci Listesi'!H149</f>
        <v> </v>
      </c>
      <c r="I138" s="1">
        <f>+'Öğrenci Listesi'!K149</f>
        <v>0</v>
      </c>
      <c r="J138" s="72">
        <f>+'Öğrenci Listesi'!L149</f>
        <v>0</v>
      </c>
    </row>
    <row r="139" spans="5:10" ht="24.75" customHeight="1" hidden="1">
      <c r="E139" s="1">
        <f>IF('Öğrenci Listesi'!F150="",0,E138+1)</f>
        <v>0</v>
      </c>
      <c r="F139" s="1">
        <f>+'Öğrenci Listesi'!F150</f>
        <v>0</v>
      </c>
      <c r="G139" s="1">
        <f>+'Öğrenci Listesi'!G150</f>
        <v>0</v>
      </c>
      <c r="H139" s="1" t="str">
        <f>+'Öğrenci Listesi'!H150</f>
        <v> </v>
      </c>
      <c r="I139" s="1">
        <f>+'Öğrenci Listesi'!K150</f>
        <v>0</v>
      </c>
      <c r="J139" s="72">
        <f>+'Öğrenci Listesi'!L150</f>
        <v>0</v>
      </c>
    </row>
    <row r="140" spans="5:10" ht="24.75" customHeight="1" hidden="1">
      <c r="E140" s="1">
        <f>IF('Öğrenci Listesi'!F151="",0,E139+1)</f>
        <v>0</v>
      </c>
      <c r="F140" s="1">
        <f>+'Öğrenci Listesi'!F151</f>
        <v>0</v>
      </c>
      <c r="G140" s="1">
        <f>+'Öğrenci Listesi'!G151</f>
        <v>0</v>
      </c>
      <c r="H140" s="1" t="str">
        <f>+'Öğrenci Listesi'!H151</f>
        <v> </v>
      </c>
      <c r="I140" s="1">
        <f>+'Öğrenci Listesi'!K151</f>
        <v>0</v>
      </c>
      <c r="J140" s="72">
        <f>+'Öğrenci Listesi'!L151</f>
        <v>0</v>
      </c>
    </row>
    <row r="141" spans="5:10" ht="24.75" customHeight="1" hidden="1">
      <c r="E141" s="1">
        <f>IF('Öğrenci Listesi'!F152="",0,E140+1)</f>
        <v>0</v>
      </c>
      <c r="F141" s="1">
        <f>+'Öğrenci Listesi'!F152</f>
        <v>0</v>
      </c>
      <c r="G141" s="1">
        <f>+'Öğrenci Listesi'!G152</f>
        <v>0</v>
      </c>
      <c r="H141" s="1" t="str">
        <f>+'Öğrenci Listesi'!H152</f>
        <v> </v>
      </c>
      <c r="I141" s="1">
        <f>+'Öğrenci Listesi'!K152</f>
        <v>0</v>
      </c>
      <c r="J141" s="72">
        <f>+'Öğrenci Listesi'!L152</f>
        <v>0</v>
      </c>
    </row>
    <row r="142" spans="5:10" ht="24.75" customHeight="1" hidden="1">
      <c r="E142" s="1">
        <f>IF('Öğrenci Listesi'!F153="",0,E141+1)</f>
        <v>0</v>
      </c>
      <c r="F142" s="1">
        <f>+'Öğrenci Listesi'!F153</f>
        <v>0</v>
      </c>
      <c r="G142" s="1">
        <f>+'Öğrenci Listesi'!G153</f>
        <v>0</v>
      </c>
      <c r="H142" s="1" t="str">
        <f>+'Öğrenci Listesi'!H153</f>
        <v> </v>
      </c>
      <c r="I142" s="1">
        <f>+'Öğrenci Listesi'!K153</f>
        <v>0</v>
      </c>
      <c r="J142" s="72">
        <f>+'Öğrenci Listesi'!L153</f>
        <v>0</v>
      </c>
    </row>
    <row r="143" spans="5:10" ht="24.75" customHeight="1" hidden="1">
      <c r="E143" s="1">
        <f>IF('Öğrenci Listesi'!F154="",0,E142+1)</f>
        <v>0</v>
      </c>
      <c r="F143" s="1">
        <f>+'Öğrenci Listesi'!F154</f>
        <v>0</v>
      </c>
      <c r="G143" s="1">
        <f>+'Öğrenci Listesi'!G154</f>
        <v>0</v>
      </c>
      <c r="H143" s="1" t="str">
        <f>+'Öğrenci Listesi'!H154</f>
        <v> </v>
      </c>
      <c r="I143" s="1">
        <f>+'Öğrenci Listesi'!K154</f>
        <v>0</v>
      </c>
      <c r="J143" s="72">
        <f>+'Öğrenci Listesi'!L154</f>
        <v>0</v>
      </c>
    </row>
    <row r="144" spans="5:10" ht="24.75" customHeight="1" hidden="1">
      <c r="E144" s="1">
        <f>IF('Öğrenci Listesi'!F155="",0,E143+1)</f>
        <v>0</v>
      </c>
      <c r="F144" s="1">
        <f>+'Öğrenci Listesi'!F155</f>
        <v>0</v>
      </c>
      <c r="G144" s="1">
        <f>+'Öğrenci Listesi'!G155</f>
        <v>0</v>
      </c>
      <c r="H144" s="1" t="str">
        <f>+'Öğrenci Listesi'!H155</f>
        <v> </v>
      </c>
      <c r="I144" s="1">
        <f>+'Öğrenci Listesi'!K155</f>
        <v>0</v>
      </c>
      <c r="J144" s="72">
        <f>+'Öğrenci Listesi'!L155</f>
        <v>0</v>
      </c>
    </row>
    <row r="145" spans="5:10" ht="24.75" customHeight="1" hidden="1">
      <c r="E145" s="1">
        <f>IF('Öğrenci Listesi'!F156="",0,E144+1)</f>
        <v>0</v>
      </c>
      <c r="F145" s="1">
        <f>+'Öğrenci Listesi'!F156</f>
        <v>0</v>
      </c>
      <c r="G145" s="1">
        <f>+'Öğrenci Listesi'!G156</f>
        <v>0</v>
      </c>
      <c r="H145" s="1" t="str">
        <f>+'Öğrenci Listesi'!H156</f>
        <v> </v>
      </c>
      <c r="I145" s="1">
        <f>+'Öğrenci Listesi'!K156</f>
        <v>0</v>
      </c>
      <c r="J145" s="72">
        <f>+'Öğrenci Listesi'!L156</f>
        <v>0</v>
      </c>
    </row>
    <row r="146" spans="5:10" ht="24.75" customHeight="1" hidden="1">
      <c r="E146" s="1">
        <f>IF('Öğrenci Listesi'!F157="",0,E145+1)</f>
        <v>0</v>
      </c>
      <c r="F146" s="1">
        <f>+'Öğrenci Listesi'!F157</f>
        <v>0</v>
      </c>
      <c r="G146" s="1">
        <f>+'Öğrenci Listesi'!G157</f>
        <v>0</v>
      </c>
      <c r="H146" s="1" t="str">
        <f>+'Öğrenci Listesi'!H157</f>
        <v> </v>
      </c>
      <c r="I146" s="1">
        <f>+'Öğrenci Listesi'!K157</f>
        <v>0</v>
      </c>
      <c r="J146" s="72">
        <f>+'Öğrenci Listesi'!L157</f>
        <v>0</v>
      </c>
    </row>
    <row r="147" spans="5:10" ht="24.75" customHeight="1" hidden="1">
      <c r="E147" s="1">
        <f>IF('Öğrenci Listesi'!F158="",0,E146+1)</f>
        <v>0</v>
      </c>
      <c r="F147" s="1">
        <f>+'Öğrenci Listesi'!F158</f>
        <v>0</v>
      </c>
      <c r="G147" s="1">
        <f>+'Öğrenci Listesi'!G158</f>
        <v>0</v>
      </c>
      <c r="H147" s="1" t="str">
        <f>+'Öğrenci Listesi'!H158</f>
        <v> </v>
      </c>
      <c r="I147" s="1">
        <f>+'Öğrenci Listesi'!K158</f>
        <v>0</v>
      </c>
      <c r="J147" s="72">
        <f>+'Öğrenci Listesi'!L158</f>
        <v>0</v>
      </c>
    </row>
    <row r="148" spans="5:10" ht="24.75" customHeight="1" hidden="1">
      <c r="E148" s="1">
        <f>IF('Öğrenci Listesi'!F159="",0,E147+1)</f>
        <v>0</v>
      </c>
      <c r="F148" s="1">
        <f>+'Öğrenci Listesi'!F159</f>
        <v>0</v>
      </c>
      <c r="G148" s="1">
        <f>+'Öğrenci Listesi'!G159</f>
        <v>0</v>
      </c>
      <c r="H148" s="1" t="str">
        <f>+'Öğrenci Listesi'!H159</f>
        <v> </v>
      </c>
      <c r="I148" s="1">
        <f>+'Öğrenci Listesi'!K159</f>
        <v>0</v>
      </c>
      <c r="J148" s="72">
        <f>+'Öğrenci Listesi'!L159</f>
        <v>0</v>
      </c>
    </row>
    <row r="149" spans="5:10" ht="24.75" customHeight="1" hidden="1">
      <c r="E149" s="1">
        <f>IF('Öğrenci Listesi'!F160="",0,E148+1)</f>
        <v>0</v>
      </c>
      <c r="F149" s="1">
        <f>+'Öğrenci Listesi'!F160</f>
        <v>0</v>
      </c>
      <c r="G149" s="1">
        <f>+'Öğrenci Listesi'!G160</f>
        <v>0</v>
      </c>
      <c r="H149" s="1" t="str">
        <f>+'Öğrenci Listesi'!H160</f>
        <v> </v>
      </c>
      <c r="I149" s="1">
        <f>+'Öğrenci Listesi'!K160</f>
        <v>0</v>
      </c>
      <c r="J149" s="72">
        <f>+'Öğrenci Listesi'!L160</f>
        <v>0</v>
      </c>
    </row>
    <row r="150" spans="5:10" ht="24.75" customHeight="1" hidden="1">
      <c r="E150" s="1">
        <f>IF('Öğrenci Listesi'!F161="",0,E149+1)</f>
        <v>0</v>
      </c>
      <c r="F150" s="1">
        <f>+'Öğrenci Listesi'!F161</f>
        <v>0</v>
      </c>
      <c r="G150" s="1">
        <f>+'Öğrenci Listesi'!G161</f>
        <v>0</v>
      </c>
      <c r="H150" s="1" t="str">
        <f>+'Öğrenci Listesi'!H161</f>
        <v> </v>
      </c>
      <c r="I150" s="1">
        <f>+'Öğrenci Listesi'!K161</f>
        <v>0</v>
      </c>
      <c r="J150" s="72">
        <f>+'Öğrenci Listesi'!L161</f>
        <v>0</v>
      </c>
    </row>
    <row r="151" spans="5:10" ht="24.75" customHeight="1" hidden="1">
      <c r="E151" s="1">
        <f>IF('Öğrenci Listesi'!F162="",0,E150+1)</f>
        <v>0</v>
      </c>
      <c r="F151" s="1">
        <f>+'Öğrenci Listesi'!F162</f>
        <v>0</v>
      </c>
      <c r="G151" s="1">
        <f>+'Öğrenci Listesi'!G162</f>
        <v>0</v>
      </c>
      <c r="H151" s="1" t="str">
        <f>+'Öğrenci Listesi'!H162</f>
        <v> </v>
      </c>
      <c r="I151" s="1">
        <f>+'Öğrenci Listesi'!K162</f>
        <v>0</v>
      </c>
      <c r="J151" s="72">
        <f>+'Öğrenci Listesi'!L162</f>
        <v>0</v>
      </c>
    </row>
    <row r="152" spans="5:10" ht="24.75" customHeight="1" hidden="1">
      <c r="E152" s="1">
        <f>IF('Öğrenci Listesi'!F163="",0,E151+1)</f>
        <v>0</v>
      </c>
      <c r="F152" s="1">
        <f>+'Öğrenci Listesi'!F163</f>
        <v>0</v>
      </c>
      <c r="G152" s="1">
        <f>+'Öğrenci Listesi'!G163</f>
        <v>0</v>
      </c>
      <c r="H152" s="1" t="str">
        <f>+'Öğrenci Listesi'!H163</f>
        <v> </v>
      </c>
      <c r="I152" s="1">
        <f>+'Öğrenci Listesi'!K163</f>
        <v>0</v>
      </c>
      <c r="J152" s="72">
        <f>+'Öğrenci Listesi'!L163</f>
        <v>0</v>
      </c>
    </row>
    <row r="153" spans="5:10" ht="24.75" customHeight="1" hidden="1">
      <c r="E153" s="1">
        <f>IF('Öğrenci Listesi'!F164="",0,E152+1)</f>
        <v>0</v>
      </c>
      <c r="F153" s="1">
        <f>+'Öğrenci Listesi'!F164</f>
        <v>0</v>
      </c>
      <c r="G153" s="1">
        <f>+'Öğrenci Listesi'!G164</f>
        <v>0</v>
      </c>
      <c r="H153" s="1" t="str">
        <f>+'Öğrenci Listesi'!H164</f>
        <v> </v>
      </c>
      <c r="I153" s="1">
        <f>+'Öğrenci Listesi'!K164</f>
        <v>0</v>
      </c>
      <c r="J153" s="72">
        <f>+'Öğrenci Listesi'!L164</f>
        <v>0</v>
      </c>
    </row>
    <row r="154" spans="5:10" ht="24.75" customHeight="1" hidden="1">
      <c r="E154" s="1">
        <f>IF('Öğrenci Listesi'!F165="",0,E153+1)</f>
        <v>0</v>
      </c>
      <c r="F154" s="1">
        <f>+'Öğrenci Listesi'!F165</f>
        <v>0</v>
      </c>
      <c r="G154" s="1">
        <f>+'Öğrenci Listesi'!G165</f>
        <v>0</v>
      </c>
      <c r="H154" s="1" t="str">
        <f>+'Öğrenci Listesi'!H165</f>
        <v> </v>
      </c>
      <c r="I154" s="1">
        <f>+'Öğrenci Listesi'!K165</f>
        <v>0</v>
      </c>
      <c r="J154" s="72">
        <f>+'Öğrenci Listesi'!L165</f>
        <v>0</v>
      </c>
    </row>
    <row r="155" spans="5:10" ht="24.75" customHeight="1" hidden="1">
      <c r="E155" s="1">
        <f>IF('Öğrenci Listesi'!F166="",0,E154+1)</f>
        <v>0</v>
      </c>
      <c r="F155" s="1">
        <f>+'Öğrenci Listesi'!F166</f>
        <v>0</v>
      </c>
      <c r="G155" s="1">
        <f>+'Öğrenci Listesi'!G166</f>
        <v>0</v>
      </c>
      <c r="H155" s="1" t="str">
        <f>+'Öğrenci Listesi'!H166</f>
        <v> </v>
      </c>
      <c r="I155" s="1">
        <f>+'Öğrenci Listesi'!K166</f>
        <v>0</v>
      </c>
      <c r="J155" s="72">
        <f>+'Öğrenci Listesi'!L166</f>
        <v>0</v>
      </c>
    </row>
    <row r="156" spans="5:10" ht="24.75" customHeight="1" hidden="1">
      <c r="E156" s="1">
        <f>IF('Öğrenci Listesi'!F167="",0,E155+1)</f>
        <v>0</v>
      </c>
      <c r="F156" s="1">
        <f>+'Öğrenci Listesi'!F167</f>
        <v>0</v>
      </c>
      <c r="G156" s="1">
        <f>+'Öğrenci Listesi'!G167</f>
        <v>0</v>
      </c>
      <c r="H156" s="1" t="str">
        <f>+'Öğrenci Listesi'!H167</f>
        <v> </v>
      </c>
      <c r="I156" s="1">
        <f>+'Öğrenci Listesi'!K167</f>
        <v>0</v>
      </c>
      <c r="J156" s="72">
        <f>+'Öğrenci Listesi'!L167</f>
        <v>0</v>
      </c>
    </row>
    <row r="157" spans="5:10" ht="24.75" customHeight="1" hidden="1">
      <c r="E157" s="1">
        <f>IF('Öğrenci Listesi'!F168="",0,E156+1)</f>
        <v>0</v>
      </c>
      <c r="F157" s="1">
        <f>+'Öğrenci Listesi'!F168</f>
        <v>0</v>
      </c>
      <c r="G157" s="1">
        <f>+'Öğrenci Listesi'!G168</f>
        <v>0</v>
      </c>
      <c r="H157" s="1" t="str">
        <f>+'Öğrenci Listesi'!H168</f>
        <v> </v>
      </c>
      <c r="I157" s="1">
        <f>+'Öğrenci Listesi'!K168</f>
        <v>0</v>
      </c>
      <c r="J157" s="72">
        <f>+'Öğrenci Listesi'!L168</f>
        <v>0</v>
      </c>
    </row>
    <row r="158" spans="5:10" ht="24.75" customHeight="1" hidden="1">
      <c r="E158" s="1">
        <f>IF('Öğrenci Listesi'!F169="",0,E157+1)</f>
        <v>0</v>
      </c>
      <c r="F158" s="1">
        <f>+'Öğrenci Listesi'!F169</f>
        <v>0</v>
      </c>
      <c r="G158" s="1">
        <f>+'Öğrenci Listesi'!G169</f>
        <v>0</v>
      </c>
      <c r="H158" s="1" t="str">
        <f>+'Öğrenci Listesi'!H169</f>
        <v> </v>
      </c>
      <c r="I158" s="1">
        <f>+'Öğrenci Listesi'!K169</f>
        <v>0</v>
      </c>
      <c r="J158" s="72">
        <f>+'Öğrenci Listesi'!L169</f>
        <v>0</v>
      </c>
    </row>
    <row r="159" spans="5:10" ht="24.75" customHeight="1" hidden="1">
      <c r="E159" s="1">
        <f>IF('Öğrenci Listesi'!F170="",0,E158+1)</f>
        <v>0</v>
      </c>
      <c r="F159" s="1">
        <f>+'Öğrenci Listesi'!F170</f>
        <v>0</v>
      </c>
      <c r="G159" s="1">
        <f>+'Öğrenci Listesi'!G170</f>
        <v>0</v>
      </c>
      <c r="H159" s="1" t="str">
        <f>+'Öğrenci Listesi'!H170</f>
        <v> </v>
      </c>
      <c r="I159" s="1">
        <f>+'Öğrenci Listesi'!K170</f>
        <v>0</v>
      </c>
      <c r="J159" s="72">
        <f>+'Öğrenci Listesi'!L170</f>
        <v>0</v>
      </c>
    </row>
    <row r="160" spans="5:10" ht="24.75" customHeight="1" hidden="1">
      <c r="E160" s="1">
        <f>IF('Öğrenci Listesi'!F171="",0,E159+1)</f>
        <v>0</v>
      </c>
      <c r="F160" s="1">
        <f>+'Öğrenci Listesi'!F171</f>
        <v>0</v>
      </c>
      <c r="G160" s="1">
        <f>+'Öğrenci Listesi'!G171</f>
        <v>0</v>
      </c>
      <c r="H160" s="1" t="str">
        <f>+'Öğrenci Listesi'!H171</f>
        <v> </v>
      </c>
      <c r="I160" s="1">
        <f>+'Öğrenci Listesi'!K171</f>
        <v>0</v>
      </c>
      <c r="J160" s="72">
        <f>+'Öğrenci Listesi'!L171</f>
        <v>0</v>
      </c>
    </row>
    <row r="161" spans="5:10" ht="24.75" customHeight="1" hidden="1">
      <c r="E161" s="1">
        <f>IF('Öğrenci Listesi'!F172="",0,E160+1)</f>
        <v>0</v>
      </c>
      <c r="F161" s="1">
        <f>+'Öğrenci Listesi'!F172</f>
        <v>0</v>
      </c>
      <c r="G161" s="1">
        <f>+'Öğrenci Listesi'!G172</f>
        <v>0</v>
      </c>
      <c r="H161" s="1" t="str">
        <f>+'Öğrenci Listesi'!H172</f>
        <v> </v>
      </c>
      <c r="I161" s="1">
        <f>+'Öğrenci Listesi'!K172</f>
        <v>0</v>
      </c>
      <c r="J161" s="72">
        <f>+'Öğrenci Listesi'!L172</f>
        <v>0</v>
      </c>
    </row>
    <row r="162" spans="5:10" ht="24.75" customHeight="1" hidden="1">
      <c r="E162" s="1">
        <f>IF('Öğrenci Listesi'!F173="",0,E161+1)</f>
        <v>0</v>
      </c>
      <c r="F162" s="1">
        <f>+'Öğrenci Listesi'!F173</f>
        <v>0</v>
      </c>
      <c r="G162" s="1">
        <f>+'Öğrenci Listesi'!G173</f>
        <v>0</v>
      </c>
      <c r="H162" s="1" t="str">
        <f>+'Öğrenci Listesi'!H173</f>
        <v> </v>
      </c>
      <c r="I162" s="1">
        <f>+'Öğrenci Listesi'!K173</f>
        <v>0</v>
      </c>
      <c r="J162" s="72">
        <f>+'Öğrenci Listesi'!L173</f>
        <v>0</v>
      </c>
    </row>
    <row r="163" spans="5:10" ht="24.75" customHeight="1" hidden="1">
      <c r="E163" s="1">
        <f>IF('Öğrenci Listesi'!F174="",0,E162+1)</f>
        <v>0</v>
      </c>
      <c r="F163" s="1">
        <f>+'Öğrenci Listesi'!F174</f>
        <v>0</v>
      </c>
      <c r="G163" s="1">
        <f>+'Öğrenci Listesi'!G174</f>
        <v>0</v>
      </c>
      <c r="H163" s="1" t="str">
        <f>+'Öğrenci Listesi'!H174</f>
        <v> </v>
      </c>
      <c r="I163" s="1">
        <f>+'Öğrenci Listesi'!K174</f>
        <v>0</v>
      </c>
      <c r="J163" s="72">
        <f>+'Öğrenci Listesi'!L174</f>
        <v>0</v>
      </c>
    </row>
    <row r="164" spans="5:10" ht="24.75" customHeight="1" hidden="1">
      <c r="E164" s="1">
        <f>IF('Öğrenci Listesi'!F175="",0,E163+1)</f>
        <v>0</v>
      </c>
      <c r="F164" s="1">
        <f>+'Öğrenci Listesi'!F175</f>
        <v>0</v>
      </c>
      <c r="G164" s="1">
        <f>+'Öğrenci Listesi'!G175</f>
        <v>0</v>
      </c>
      <c r="H164" s="1" t="str">
        <f>+'Öğrenci Listesi'!H175</f>
        <v> </v>
      </c>
      <c r="I164" s="1">
        <f>+'Öğrenci Listesi'!K175</f>
        <v>0</v>
      </c>
      <c r="J164" s="72">
        <f>+'Öğrenci Listesi'!L175</f>
        <v>0</v>
      </c>
    </row>
    <row r="165" spans="5:10" ht="24.75" customHeight="1" hidden="1">
      <c r="E165" s="1">
        <f>IF('Öğrenci Listesi'!F176="",0,E164+1)</f>
        <v>0</v>
      </c>
      <c r="F165" s="1">
        <f>+'Öğrenci Listesi'!F176</f>
        <v>0</v>
      </c>
      <c r="G165" s="1">
        <f>+'Öğrenci Listesi'!G176</f>
        <v>0</v>
      </c>
      <c r="H165" s="1" t="str">
        <f>+'Öğrenci Listesi'!H176</f>
        <v> </v>
      </c>
      <c r="I165" s="1">
        <f>+'Öğrenci Listesi'!K176</f>
        <v>0</v>
      </c>
      <c r="J165" s="72">
        <f>+'Öğrenci Listesi'!L176</f>
        <v>0</v>
      </c>
    </row>
    <row r="166" spans="5:10" ht="24.75" customHeight="1" hidden="1">
      <c r="E166" s="1">
        <f>IF('Öğrenci Listesi'!F177="",0,E165+1)</f>
        <v>0</v>
      </c>
      <c r="F166" s="1">
        <f>+'Öğrenci Listesi'!F177</f>
        <v>0</v>
      </c>
      <c r="G166" s="1">
        <f>+'Öğrenci Listesi'!G177</f>
        <v>0</v>
      </c>
      <c r="H166" s="1" t="str">
        <f>+'Öğrenci Listesi'!H177</f>
        <v> </v>
      </c>
      <c r="I166" s="1">
        <f>+'Öğrenci Listesi'!K177</f>
        <v>0</v>
      </c>
      <c r="J166" s="72">
        <f>+'Öğrenci Listesi'!L177</f>
        <v>0</v>
      </c>
    </row>
    <row r="167" spans="5:10" ht="24.75" customHeight="1" hidden="1">
      <c r="E167" s="1">
        <f>IF('Öğrenci Listesi'!F178="",0,E166+1)</f>
        <v>0</v>
      </c>
      <c r="F167" s="1">
        <f>+'Öğrenci Listesi'!F178</f>
        <v>0</v>
      </c>
      <c r="G167" s="1">
        <f>+'Öğrenci Listesi'!G178</f>
        <v>0</v>
      </c>
      <c r="H167" s="1" t="str">
        <f>+'Öğrenci Listesi'!H178</f>
        <v> </v>
      </c>
      <c r="I167" s="1">
        <f>+'Öğrenci Listesi'!K178</f>
        <v>0</v>
      </c>
      <c r="J167" s="72">
        <f>+'Öğrenci Listesi'!L178</f>
        <v>0</v>
      </c>
    </row>
    <row r="168" spans="5:10" ht="24.75" customHeight="1" hidden="1">
      <c r="E168" s="1">
        <f>IF('Öğrenci Listesi'!F179="",0,E167+1)</f>
        <v>0</v>
      </c>
      <c r="F168" s="1">
        <f>+'Öğrenci Listesi'!F179</f>
        <v>0</v>
      </c>
      <c r="G168" s="1">
        <f>+'Öğrenci Listesi'!G179</f>
        <v>0</v>
      </c>
      <c r="H168" s="1" t="str">
        <f>+'Öğrenci Listesi'!H179</f>
        <v> </v>
      </c>
      <c r="I168" s="1">
        <f>+'Öğrenci Listesi'!K179</f>
        <v>0</v>
      </c>
      <c r="J168" s="72">
        <f>+'Öğrenci Listesi'!L179</f>
        <v>0</v>
      </c>
    </row>
    <row r="169" spans="5:10" ht="24.75" customHeight="1" hidden="1">
      <c r="E169" s="1">
        <f>IF('Öğrenci Listesi'!F180="",0,E168+1)</f>
        <v>0</v>
      </c>
      <c r="F169" s="1">
        <f>+'Öğrenci Listesi'!F180</f>
        <v>0</v>
      </c>
      <c r="G169" s="1">
        <f>+'Öğrenci Listesi'!G180</f>
        <v>0</v>
      </c>
      <c r="H169" s="1" t="str">
        <f>+'Öğrenci Listesi'!H180</f>
        <v> </v>
      </c>
      <c r="I169" s="1">
        <f>+'Öğrenci Listesi'!K180</f>
        <v>0</v>
      </c>
      <c r="J169" s="72">
        <f>+'Öğrenci Listesi'!L180</f>
        <v>0</v>
      </c>
    </row>
    <row r="170" spans="5:10" ht="24.75" customHeight="1" hidden="1">
      <c r="E170" s="1">
        <f>IF('Öğrenci Listesi'!F181="",0,E169+1)</f>
        <v>0</v>
      </c>
      <c r="F170" s="1">
        <f>+'Öğrenci Listesi'!F181</f>
        <v>0</v>
      </c>
      <c r="G170" s="1">
        <f>+'Öğrenci Listesi'!G181</f>
        <v>0</v>
      </c>
      <c r="H170" s="1" t="str">
        <f>+'Öğrenci Listesi'!H181</f>
        <v> </v>
      </c>
      <c r="I170" s="1">
        <f>+'Öğrenci Listesi'!K181</f>
        <v>0</v>
      </c>
      <c r="J170" s="72">
        <f>+'Öğrenci Listesi'!L181</f>
        <v>0</v>
      </c>
    </row>
    <row r="171" spans="5:10" ht="24.75" customHeight="1" hidden="1">
      <c r="E171" s="1">
        <f>IF('Öğrenci Listesi'!F182="",0,E170+1)</f>
        <v>0</v>
      </c>
      <c r="F171" s="1">
        <f>+'Öğrenci Listesi'!F182</f>
        <v>0</v>
      </c>
      <c r="G171" s="1">
        <f>+'Öğrenci Listesi'!G182</f>
        <v>0</v>
      </c>
      <c r="H171" s="1" t="str">
        <f>+'Öğrenci Listesi'!H182</f>
        <v> </v>
      </c>
      <c r="I171" s="1">
        <f>+'Öğrenci Listesi'!K182</f>
        <v>0</v>
      </c>
      <c r="J171" s="72">
        <f>+'Öğrenci Listesi'!L182</f>
        <v>0</v>
      </c>
    </row>
    <row r="172" spans="5:10" ht="24.75" customHeight="1" hidden="1">
      <c r="E172" s="1">
        <f>IF('Öğrenci Listesi'!F183="",0,E171+1)</f>
        <v>0</v>
      </c>
      <c r="F172" s="1">
        <f>+'Öğrenci Listesi'!F183</f>
        <v>0</v>
      </c>
      <c r="G172" s="1">
        <f>+'Öğrenci Listesi'!G183</f>
        <v>0</v>
      </c>
      <c r="H172" s="1" t="str">
        <f>+'Öğrenci Listesi'!H183</f>
        <v> </v>
      </c>
      <c r="I172" s="1">
        <f>+'Öğrenci Listesi'!K183</f>
        <v>0</v>
      </c>
      <c r="J172" s="72">
        <f>+'Öğrenci Listesi'!L183</f>
        <v>0</v>
      </c>
    </row>
    <row r="173" spans="5:10" ht="24.75" customHeight="1" hidden="1">
      <c r="E173" s="1">
        <f>IF('Öğrenci Listesi'!F184="",0,E172+1)</f>
        <v>0</v>
      </c>
      <c r="F173" s="1">
        <f>+'Öğrenci Listesi'!F184</f>
        <v>0</v>
      </c>
      <c r="G173" s="1">
        <f>+'Öğrenci Listesi'!G184</f>
        <v>0</v>
      </c>
      <c r="H173" s="1" t="str">
        <f>+'Öğrenci Listesi'!H184</f>
        <v> </v>
      </c>
      <c r="I173" s="1">
        <f>+'Öğrenci Listesi'!K184</f>
        <v>0</v>
      </c>
      <c r="J173" s="72">
        <f>+'Öğrenci Listesi'!L184</f>
        <v>0</v>
      </c>
    </row>
    <row r="174" spans="5:10" ht="24.75" customHeight="1" hidden="1">
      <c r="E174" s="1">
        <f>IF('Öğrenci Listesi'!F185="",0,E173+1)</f>
        <v>0</v>
      </c>
      <c r="F174" s="1">
        <f>+'Öğrenci Listesi'!F185</f>
        <v>0</v>
      </c>
      <c r="G174" s="1">
        <f>+'Öğrenci Listesi'!G185</f>
        <v>0</v>
      </c>
      <c r="H174" s="1" t="str">
        <f>+'Öğrenci Listesi'!H185</f>
        <v> </v>
      </c>
      <c r="I174" s="1">
        <f>+'Öğrenci Listesi'!K185</f>
        <v>0</v>
      </c>
      <c r="J174" s="72">
        <f>+'Öğrenci Listesi'!L185</f>
        <v>0</v>
      </c>
    </row>
    <row r="175" spans="5:10" ht="24.75" customHeight="1" hidden="1">
      <c r="E175" s="1">
        <f>IF('Öğrenci Listesi'!F186="",0,E174+1)</f>
        <v>0</v>
      </c>
      <c r="F175" s="1">
        <f>+'Öğrenci Listesi'!F186</f>
        <v>0</v>
      </c>
      <c r="G175" s="1">
        <f>+'Öğrenci Listesi'!G186</f>
        <v>0</v>
      </c>
      <c r="H175" s="1" t="str">
        <f>+'Öğrenci Listesi'!H186</f>
        <v> </v>
      </c>
      <c r="I175" s="1">
        <f>+'Öğrenci Listesi'!K186</f>
        <v>0</v>
      </c>
      <c r="J175" s="72">
        <f>+'Öğrenci Listesi'!L186</f>
        <v>0</v>
      </c>
    </row>
    <row r="176" spans="5:10" ht="24.75" customHeight="1" hidden="1">
      <c r="E176" s="1">
        <f>IF('Öğrenci Listesi'!F187="",0,E175+1)</f>
        <v>0</v>
      </c>
      <c r="F176" s="1">
        <f>+'Öğrenci Listesi'!F187</f>
        <v>0</v>
      </c>
      <c r="G176" s="1">
        <f>+'Öğrenci Listesi'!G187</f>
        <v>0</v>
      </c>
      <c r="H176" s="1" t="str">
        <f>+'Öğrenci Listesi'!H187</f>
        <v> </v>
      </c>
      <c r="I176" s="1">
        <f>+'Öğrenci Listesi'!K187</f>
        <v>0</v>
      </c>
      <c r="J176" s="72">
        <f>+'Öğrenci Listesi'!L187</f>
        <v>0</v>
      </c>
    </row>
    <row r="177" spans="5:10" ht="24.75" customHeight="1" hidden="1">
      <c r="E177" s="1">
        <f>IF('Öğrenci Listesi'!F188="",0,E176+1)</f>
        <v>0</v>
      </c>
      <c r="F177" s="1">
        <f>+'Öğrenci Listesi'!F188</f>
        <v>0</v>
      </c>
      <c r="G177" s="1">
        <f>+'Öğrenci Listesi'!G188</f>
        <v>0</v>
      </c>
      <c r="H177" s="1" t="str">
        <f>+'Öğrenci Listesi'!H188</f>
        <v> </v>
      </c>
      <c r="I177" s="1">
        <f>+'Öğrenci Listesi'!K188</f>
        <v>0</v>
      </c>
      <c r="J177" s="72">
        <f>+'Öğrenci Listesi'!L188</f>
        <v>0</v>
      </c>
    </row>
    <row r="178" spans="5:10" ht="24.75" customHeight="1" hidden="1">
      <c r="E178" s="1">
        <f>IF('Öğrenci Listesi'!F189="",0,E177+1)</f>
        <v>0</v>
      </c>
      <c r="F178" s="1">
        <f>+'Öğrenci Listesi'!F189</f>
        <v>0</v>
      </c>
      <c r="G178" s="1">
        <f>+'Öğrenci Listesi'!G189</f>
        <v>0</v>
      </c>
      <c r="H178" s="1" t="str">
        <f>+'Öğrenci Listesi'!H189</f>
        <v> </v>
      </c>
      <c r="I178" s="1">
        <f>+'Öğrenci Listesi'!K189</f>
        <v>0</v>
      </c>
      <c r="J178" s="72">
        <f>+'Öğrenci Listesi'!L189</f>
        <v>0</v>
      </c>
    </row>
    <row r="179" spans="5:10" ht="24.75" customHeight="1" hidden="1">
      <c r="E179" s="1">
        <f>IF('Öğrenci Listesi'!F190="",0,E178+1)</f>
        <v>0</v>
      </c>
      <c r="F179" s="1">
        <f>+'Öğrenci Listesi'!F190</f>
        <v>0</v>
      </c>
      <c r="G179" s="1">
        <f>+'Öğrenci Listesi'!G190</f>
        <v>0</v>
      </c>
      <c r="H179" s="1" t="str">
        <f>+'Öğrenci Listesi'!H190</f>
        <v> </v>
      </c>
      <c r="I179" s="1">
        <f>+'Öğrenci Listesi'!K190</f>
        <v>0</v>
      </c>
      <c r="J179" s="72">
        <f>+'Öğrenci Listesi'!L190</f>
        <v>0</v>
      </c>
    </row>
    <row r="180" spans="5:10" ht="24.75" customHeight="1" hidden="1">
      <c r="E180" s="1">
        <f>IF('Öğrenci Listesi'!F191="",0,E179+1)</f>
        <v>0</v>
      </c>
      <c r="F180" s="1">
        <f>+'Öğrenci Listesi'!F191</f>
        <v>0</v>
      </c>
      <c r="G180" s="1">
        <f>+'Öğrenci Listesi'!G191</f>
        <v>0</v>
      </c>
      <c r="H180" s="1" t="str">
        <f>+'Öğrenci Listesi'!H191</f>
        <v> </v>
      </c>
      <c r="I180" s="1">
        <f>+'Öğrenci Listesi'!K191</f>
        <v>0</v>
      </c>
      <c r="J180" s="72">
        <f>+'Öğrenci Listesi'!L191</f>
        <v>0</v>
      </c>
    </row>
    <row r="181" spans="5:10" ht="24.75" customHeight="1" hidden="1">
      <c r="E181" s="1">
        <f>IF('Öğrenci Listesi'!F192="",0,E180+1)</f>
        <v>0</v>
      </c>
      <c r="F181" s="1">
        <f>+'Öğrenci Listesi'!F192</f>
        <v>0</v>
      </c>
      <c r="G181" s="1">
        <f>+'Öğrenci Listesi'!G192</f>
        <v>0</v>
      </c>
      <c r="H181" s="1" t="str">
        <f>+'Öğrenci Listesi'!H192</f>
        <v> </v>
      </c>
      <c r="I181" s="1">
        <f>+'Öğrenci Listesi'!K192</f>
        <v>0</v>
      </c>
      <c r="J181" s="72">
        <f>+'Öğrenci Listesi'!L192</f>
        <v>0</v>
      </c>
    </row>
    <row r="182" spans="5:10" ht="24.75" customHeight="1" hidden="1">
      <c r="E182" s="1">
        <f>IF('Öğrenci Listesi'!F193="",0,E181+1)</f>
        <v>0</v>
      </c>
      <c r="F182" s="1">
        <f>+'Öğrenci Listesi'!F193</f>
        <v>0</v>
      </c>
      <c r="G182" s="1">
        <f>+'Öğrenci Listesi'!G193</f>
        <v>0</v>
      </c>
      <c r="H182" s="1" t="str">
        <f>+'Öğrenci Listesi'!H193</f>
        <v> </v>
      </c>
      <c r="I182" s="1">
        <f>+'Öğrenci Listesi'!K193</f>
        <v>0</v>
      </c>
      <c r="J182" s="72">
        <f>+'Öğrenci Listesi'!L193</f>
        <v>0</v>
      </c>
    </row>
    <row r="183" spans="5:10" ht="24.75" customHeight="1" hidden="1">
      <c r="E183" s="1">
        <f>IF('Öğrenci Listesi'!F194="",0,E182+1)</f>
        <v>0</v>
      </c>
      <c r="F183" s="1">
        <f>+'Öğrenci Listesi'!F194</f>
        <v>0</v>
      </c>
      <c r="G183" s="1">
        <f>+'Öğrenci Listesi'!G194</f>
        <v>0</v>
      </c>
      <c r="H183" s="1" t="str">
        <f>+'Öğrenci Listesi'!H194</f>
        <v> </v>
      </c>
      <c r="I183" s="1">
        <f>+'Öğrenci Listesi'!K194</f>
        <v>0</v>
      </c>
      <c r="J183" s="72">
        <f>+'Öğrenci Listesi'!L194</f>
        <v>0</v>
      </c>
    </row>
    <row r="184" spans="5:10" ht="24.75" customHeight="1" hidden="1">
      <c r="E184" s="1">
        <f>IF('Öğrenci Listesi'!F195="",0,E183+1)</f>
        <v>0</v>
      </c>
      <c r="F184" s="1">
        <f>+'Öğrenci Listesi'!F195</f>
        <v>0</v>
      </c>
      <c r="G184" s="1">
        <f>+'Öğrenci Listesi'!G195</f>
        <v>0</v>
      </c>
      <c r="H184" s="1" t="str">
        <f>+'Öğrenci Listesi'!H195</f>
        <v> </v>
      </c>
      <c r="I184" s="1">
        <f>+'Öğrenci Listesi'!K195</f>
        <v>0</v>
      </c>
      <c r="J184" s="72">
        <f>+'Öğrenci Listesi'!L195</f>
        <v>0</v>
      </c>
    </row>
    <row r="185" spans="5:10" ht="24.75" customHeight="1" hidden="1">
      <c r="E185" s="1">
        <f>IF('Öğrenci Listesi'!F196="",0,E184+1)</f>
        <v>0</v>
      </c>
      <c r="F185" s="1">
        <f>+'Öğrenci Listesi'!F196</f>
        <v>0</v>
      </c>
      <c r="G185" s="1">
        <f>+'Öğrenci Listesi'!G196</f>
        <v>0</v>
      </c>
      <c r="H185" s="1" t="str">
        <f>+'Öğrenci Listesi'!H196</f>
        <v> </v>
      </c>
      <c r="I185" s="1">
        <f>+'Öğrenci Listesi'!K196</f>
        <v>0</v>
      </c>
      <c r="J185" s="72">
        <f>+'Öğrenci Listesi'!L196</f>
        <v>0</v>
      </c>
    </row>
    <row r="186" spans="5:10" ht="24.75" customHeight="1" hidden="1">
      <c r="E186" s="1">
        <f>IF('Öğrenci Listesi'!F197="",0,E185+1)</f>
        <v>0</v>
      </c>
      <c r="F186" s="1">
        <f>+'Öğrenci Listesi'!F197</f>
        <v>0</v>
      </c>
      <c r="G186" s="1">
        <f>+'Öğrenci Listesi'!G197</f>
        <v>0</v>
      </c>
      <c r="H186" s="1" t="str">
        <f>+'Öğrenci Listesi'!H197</f>
        <v> </v>
      </c>
      <c r="I186" s="1">
        <f>+'Öğrenci Listesi'!K197</f>
        <v>0</v>
      </c>
      <c r="J186" s="72">
        <f>+'Öğrenci Listesi'!L197</f>
        <v>0</v>
      </c>
    </row>
    <row r="187" spans="5:10" ht="24.75" customHeight="1" hidden="1">
      <c r="E187" s="1">
        <f>IF('Öğrenci Listesi'!F198="",0,E186+1)</f>
        <v>0</v>
      </c>
      <c r="F187" s="1">
        <f>+'Öğrenci Listesi'!F198</f>
        <v>0</v>
      </c>
      <c r="G187" s="1">
        <f>+'Öğrenci Listesi'!G198</f>
        <v>0</v>
      </c>
      <c r="H187" s="1" t="str">
        <f>+'Öğrenci Listesi'!H198</f>
        <v> </v>
      </c>
      <c r="I187" s="1">
        <f>+'Öğrenci Listesi'!K198</f>
        <v>0</v>
      </c>
      <c r="J187" s="72">
        <f>+'Öğrenci Listesi'!L198</f>
        <v>0</v>
      </c>
    </row>
    <row r="188" spans="5:10" ht="24.75" customHeight="1" hidden="1">
      <c r="E188" s="1">
        <f>IF('Öğrenci Listesi'!F199="",0,E187+1)</f>
        <v>0</v>
      </c>
      <c r="F188" s="1">
        <f>+'Öğrenci Listesi'!F199</f>
        <v>0</v>
      </c>
      <c r="G188" s="1">
        <f>+'Öğrenci Listesi'!G199</f>
        <v>0</v>
      </c>
      <c r="H188" s="1" t="str">
        <f>+'Öğrenci Listesi'!H199</f>
        <v> </v>
      </c>
      <c r="I188" s="1">
        <f>+'Öğrenci Listesi'!K199</f>
        <v>0</v>
      </c>
      <c r="J188" s="72">
        <f>+'Öğrenci Listesi'!L199</f>
        <v>0</v>
      </c>
    </row>
    <row r="189" spans="5:10" ht="24.75" customHeight="1" hidden="1">
      <c r="E189" s="1">
        <f>IF('Öğrenci Listesi'!F200="",0,E188+1)</f>
        <v>0</v>
      </c>
      <c r="F189" s="1">
        <f>+'Öğrenci Listesi'!F200</f>
        <v>0</v>
      </c>
      <c r="G189" s="1">
        <f>+'Öğrenci Listesi'!G200</f>
        <v>0</v>
      </c>
      <c r="H189" s="1" t="str">
        <f>+'Öğrenci Listesi'!H200</f>
        <v> </v>
      </c>
      <c r="I189" s="1">
        <f>+'Öğrenci Listesi'!K200</f>
        <v>0</v>
      </c>
      <c r="J189" s="72">
        <f>+'Öğrenci Listesi'!L200</f>
        <v>0</v>
      </c>
    </row>
    <row r="190" spans="5:10" ht="24.75" customHeight="1" hidden="1">
      <c r="E190" s="1">
        <f>IF('Öğrenci Listesi'!F201="",0,E189+1)</f>
        <v>0</v>
      </c>
      <c r="F190" s="1">
        <f>+'Öğrenci Listesi'!F201</f>
        <v>0</v>
      </c>
      <c r="G190" s="1">
        <f>+'Öğrenci Listesi'!G201</f>
        <v>0</v>
      </c>
      <c r="H190" s="1" t="str">
        <f>+'Öğrenci Listesi'!H201</f>
        <v> </v>
      </c>
      <c r="I190" s="1">
        <f>+'Öğrenci Listesi'!K201</f>
        <v>0</v>
      </c>
      <c r="J190" s="72">
        <f>+'Öğrenci Listesi'!L201</f>
        <v>0</v>
      </c>
    </row>
    <row r="191" spans="5:10" ht="24.75" customHeight="1" hidden="1">
      <c r="E191" s="1">
        <f>IF('Öğrenci Listesi'!F202="",0,E190+1)</f>
        <v>0</v>
      </c>
      <c r="F191" s="1">
        <f>+'Öğrenci Listesi'!F202</f>
        <v>0</v>
      </c>
      <c r="G191" s="1">
        <f>+'Öğrenci Listesi'!G202</f>
        <v>0</v>
      </c>
      <c r="H191" s="1" t="str">
        <f>+'Öğrenci Listesi'!H202</f>
        <v> </v>
      </c>
      <c r="I191" s="1">
        <f>+'Öğrenci Listesi'!K202</f>
        <v>0</v>
      </c>
      <c r="J191" s="72">
        <f>+'Öğrenci Listesi'!L202</f>
        <v>0</v>
      </c>
    </row>
    <row r="192" spans="5:10" ht="24.75" customHeight="1" hidden="1">
      <c r="E192" s="1">
        <f>IF('Öğrenci Listesi'!F203="",0,E191+1)</f>
        <v>0</v>
      </c>
      <c r="F192" s="1">
        <f>+'Öğrenci Listesi'!F203</f>
        <v>0</v>
      </c>
      <c r="G192" s="1">
        <f>+'Öğrenci Listesi'!G203</f>
        <v>0</v>
      </c>
      <c r="H192" s="1" t="str">
        <f>+'Öğrenci Listesi'!H203</f>
        <v> </v>
      </c>
      <c r="I192" s="1">
        <f>+'Öğrenci Listesi'!K203</f>
        <v>0</v>
      </c>
      <c r="J192" s="72">
        <f>+'Öğrenci Listesi'!L203</f>
        <v>0</v>
      </c>
    </row>
    <row r="193" spans="5:10" ht="24.75" customHeight="1" hidden="1">
      <c r="E193" s="1">
        <f>IF('Öğrenci Listesi'!F204="",0,E192+1)</f>
        <v>0</v>
      </c>
      <c r="F193" s="1">
        <f>+'Öğrenci Listesi'!F204</f>
        <v>0</v>
      </c>
      <c r="G193" s="1">
        <f>+'Öğrenci Listesi'!G204</f>
        <v>0</v>
      </c>
      <c r="H193" s="1" t="str">
        <f>+'Öğrenci Listesi'!H204</f>
        <v> </v>
      </c>
      <c r="I193" s="1">
        <f>+'Öğrenci Listesi'!K204</f>
        <v>0</v>
      </c>
      <c r="J193" s="72">
        <f>+'Öğrenci Listesi'!L204</f>
        <v>0</v>
      </c>
    </row>
    <row r="194" spans="5:10" ht="24.75" customHeight="1" hidden="1">
      <c r="E194" s="1">
        <f>IF('Öğrenci Listesi'!F205="",0,E193+1)</f>
        <v>0</v>
      </c>
      <c r="F194" s="1">
        <f>+'Öğrenci Listesi'!F205</f>
        <v>0</v>
      </c>
      <c r="G194" s="1">
        <f>+'Öğrenci Listesi'!G205</f>
        <v>0</v>
      </c>
      <c r="H194" s="1" t="str">
        <f>+'Öğrenci Listesi'!H205</f>
        <v> </v>
      </c>
      <c r="I194" s="1">
        <f>+'Öğrenci Listesi'!K205</f>
        <v>0</v>
      </c>
      <c r="J194" s="72">
        <f>+'Öğrenci Listesi'!L205</f>
        <v>0</v>
      </c>
    </row>
    <row r="195" spans="5:10" ht="24.75" customHeight="1" hidden="1">
      <c r="E195" s="1">
        <f>IF('Öğrenci Listesi'!F206="",0,E194+1)</f>
        <v>0</v>
      </c>
      <c r="F195" s="1">
        <f>+'Öğrenci Listesi'!F206</f>
        <v>0</v>
      </c>
      <c r="G195" s="1">
        <f>+'Öğrenci Listesi'!G206</f>
        <v>0</v>
      </c>
      <c r="H195" s="1" t="str">
        <f>+'Öğrenci Listesi'!H206</f>
        <v> </v>
      </c>
      <c r="I195" s="1">
        <f>+'Öğrenci Listesi'!K206</f>
        <v>0</v>
      </c>
      <c r="J195" s="72">
        <f>+'Öğrenci Listesi'!L206</f>
        <v>0</v>
      </c>
    </row>
    <row r="196" spans="5:10" ht="24.75" customHeight="1" hidden="1">
      <c r="E196" s="1">
        <f>IF('Öğrenci Listesi'!F207="",0,E195+1)</f>
        <v>0</v>
      </c>
      <c r="F196" s="1">
        <f>+'Öğrenci Listesi'!F207</f>
        <v>0</v>
      </c>
      <c r="G196" s="1">
        <f>+'Öğrenci Listesi'!G207</f>
        <v>0</v>
      </c>
      <c r="H196" s="1" t="str">
        <f>+'Öğrenci Listesi'!H207</f>
        <v> </v>
      </c>
      <c r="I196" s="1">
        <f>+'Öğrenci Listesi'!K207</f>
        <v>0</v>
      </c>
      <c r="J196" s="72">
        <f>+'Öğrenci Listesi'!L207</f>
        <v>0</v>
      </c>
    </row>
    <row r="197" spans="5:10" ht="24.75" customHeight="1" hidden="1">
      <c r="E197" s="1">
        <f>IF('Öğrenci Listesi'!F208="",0,E196+1)</f>
        <v>0</v>
      </c>
      <c r="F197" s="1">
        <f>+'Öğrenci Listesi'!F208</f>
        <v>0</v>
      </c>
      <c r="G197" s="1">
        <f>+'Öğrenci Listesi'!G208</f>
        <v>0</v>
      </c>
      <c r="H197" s="1" t="str">
        <f>+'Öğrenci Listesi'!H208</f>
        <v> </v>
      </c>
      <c r="I197" s="1">
        <f>+'Öğrenci Listesi'!K208</f>
        <v>0</v>
      </c>
      <c r="J197" s="72">
        <f>+'Öğrenci Listesi'!L208</f>
        <v>0</v>
      </c>
    </row>
    <row r="198" spans="5:10" ht="24.75" customHeight="1" hidden="1">
      <c r="E198" s="1">
        <f>IF('Öğrenci Listesi'!F209="",0,E197+1)</f>
        <v>0</v>
      </c>
      <c r="F198" s="1">
        <f>+'Öğrenci Listesi'!F209</f>
        <v>0</v>
      </c>
      <c r="G198" s="1">
        <f>+'Öğrenci Listesi'!G209</f>
        <v>0</v>
      </c>
      <c r="H198" s="1" t="str">
        <f>+'Öğrenci Listesi'!H209</f>
        <v> </v>
      </c>
      <c r="I198" s="1">
        <f>+'Öğrenci Listesi'!K209</f>
        <v>0</v>
      </c>
      <c r="J198" s="72">
        <f>+'Öğrenci Listesi'!L209</f>
        <v>0</v>
      </c>
    </row>
    <row r="199" spans="5:10" ht="24.75" customHeight="1" hidden="1">
      <c r="E199" s="1">
        <f>IF('Öğrenci Listesi'!F210="",0,E198+1)</f>
        <v>0</v>
      </c>
      <c r="F199" s="1">
        <f>+'Öğrenci Listesi'!F210</f>
        <v>0</v>
      </c>
      <c r="G199" s="1">
        <f>+'Öğrenci Listesi'!G210</f>
        <v>0</v>
      </c>
      <c r="H199" s="1" t="str">
        <f>+'Öğrenci Listesi'!H210</f>
        <v> </v>
      </c>
      <c r="I199" s="1">
        <f>+'Öğrenci Listesi'!K210</f>
        <v>0</v>
      </c>
      <c r="J199" s="72">
        <f>+'Öğrenci Listesi'!L210</f>
        <v>0</v>
      </c>
    </row>
    <row r="200" spans="5:10" ht="24.75" customHeight="1" hidden="1">
      <c r="E200" s="1">
        <f>IF('Öğrenci Listesi'!F211="",0,E199+1)</f>
        <v>0</v>
      </c>
      <c r="F200" s="1">
        <f>+'Öğrenci Listesi'!F211</f>
        <v>0</v>
      </c>
      <c r="G200" s="1">
        <f>+'Öğrenci Listesi'!G211</f>
        <v>0</v>
      </c>
      <c r="H200" s="1" t="str">
        <f>+'Öğrenci Listesi'!H211</f>
        <v> </v>
      </c>
      <c r="I200" s="1">
        <f>+'Öğrenci Listesi'!K211</f>
        <v>0</v>
      </c>
      <c r="J200" s="72">
        <f>+'Öğrenci Listesi'!L211</f>
        <v>0</v>
      </c>
    </row>
    <row r="201" spans="5:10" ht="24.75" customHeight="1" hidden="1">
      <c r="E201" s="1">
        <f>IF('Öğrenci Listesi'!F212="",0,E200+1)</f>
        <v>0</v>
      </c>
      <c r="F201" s="1">
        <f>+'Öğrenci Listesi'!F212</f>
        <v>0</v>
      </c>
      <c r="G201" s="1">
        <f>+'Öğrenci Listesi'!G212</f>
        <v>0</v>
      </c>
      <c r="H201" s="1" t="str">
        <f>+'Öğrenci Listesi'!H212</f>
        <v> </v>
      </c>
      <c r="I201" s="1">
        <f>+'Öğrenci Listesi'!K212</f>
        <v>0</v>
      </c>
      <c r="J201" s="72">
        <f>+'Öğrenci Listesi'!L212</f>
        <v>0</v>
      </c>
    </row>
    <row r="202" spans="5:10" ht="24.75" customHeight="1" hidden="1">
      <c r="E202" s="1">
        <f>IF('Öğrenci Listesi'!F213="",0,E201+1)</f>
        <v>0</v>
      </c>
      <c r="F202" s="1">
        <f>+'Öğrenci Listesi'!F213</f>
        <v>0</v>
      </c>
      <c r="G202" s="1">
        <f>+'Öğrenci Listesi'!G213</f>
        <v>0</v>
      </c>
      <c r="H202" s="1" t="str">
        <f>+'Öğrenci Listesi'!H213</f>
        <v> </v>
      </c>
      <c r="I202" s="1">
        <f>+'Öğrenci Listesi'!K213</f>
        <v>0</v>
      </c>
      <c r="J202" s="72">
        <f>+'Öğrenci Listesi'!L213</f>
        <v>0</v>
      </c>
    </row>
    <row r="203" spans="5:10" ht="24.75" customHeight="1" hidden="1">
      <c r="E203" s="1">
        <f>IF('Öğrenci Listesi'!F214="",0,E202+1)</f>
        <v>0</v>
      </c>
      <c r="F203" s="1">
        <f>+'Öğrenci Listesi'!F214</f>
        <v>0</v>
      </c>
      <c r="G203" s="1">
        <f>+'Öğrenci Listesi'!G214</f>
        <v>0</v>
      </c>
      <c r="H203" s="1" t="str">
        <f>+'Öğrenci Listesi'!H214</f>
        <v> </v>
      </c>
      <c r="I203" s="1">
        <f>+'Öğrenci Listesi'!K214</f>
        <v>0</v>
      </c>
      <c r="J203" s="72">
        <f>+'Öğrenci Listesi'!L214</f>
        <v>0</v>
      </c>
    </row>
    <row r="204" spans="5:10" ht="24.75" customHeight="1" hidden="1">
      <c r="E204" s="1">
        <f>IF('Öğrenci Listesi'!F215="",0,E203+1)</f>
        <v>0</v>
      </c>
      <c r="F204" s="1">
        <f>+'Öğrenci Listesi'!F215</f>
        <v>0</v>
      </c>
      <c r="G204" s="1">
        <f>+'Öğrenci Listesi'!G215</f>
        <v>0</v>
      </c>
      <c r="H204" s="1" t="str">
        <f>+'Öğrenci Listesi'!H215</f>
        <v> </v>
      </c>
      <c r="I204" s="1">
        <f>+'Öğrenci Listesi'!K215</f>
        <v>0</v>
      </c>
      <c r="J204" s="72">
        <f>+'Öğrenci Listesi'!L215</f>
        <v>0</v>
      </c>
    </row>
    <row r="205" spans="5:10" ht="24.75" customHeight="1" hidden="1">
      <c r="E205" s="1">
        <f>IF('Öğrenci Listesi'!F216="",0,E204+1)</f>
        <v>0</v>
      </c>
      <c r="F205" s="1">
        <f>+'Öğrenci Listesi'!F216</f>
        <v>0</v>
      </c>
      <c r="G205" s="1">
        <f>+'Öğrenci Listesi'!G216</f>
        <v>0</v>
      </c>
      <c r="H205" s="1" t="str">
        <f>+'Öğrenci Listesi'!H216</f>
        <v> </v>
      </c>
      <c r="I205" s="1">
        <f>+'Öğrenci Listesi'!K216</f>
        <v>0</v>
      </c>
      <c r="J205" s="72">
        <f>+'Öğrenci Listesi'!L216</f>
        <v>0</v>
      </c>
    </row>
    <row r="206" spans="5:10" ht="24.75" customHeight="1" hidden="1">
      <c r="E206" s="1">
        <f>IF('Öğrenci Listesi'!F217="",0,E205+1)</f>
        <v>0</v>
      </c>
      <c r="F206" s="1">
        <f>+'Öğrenci Listesi'!F217</f>
        <v>0</v>
      </c>
      <c r="G206" s="1">
        <f>+'Öğrenci Listesi'!G217</f>
        <v>0</v>
      </c>
      <c r="H206" s="1" t="str">
        <f>+'Öğrenci Listesi'!H217</f>
        <v> </v>
      </c>
      <c r="I206" s="1">
        <f>+'Öğrenci Listesi'!K217</f>
        <v>0</v>
      </c>
      <c r="J206" s="72">
        <f>+'Öğrenci Listesi'!L217</f>
        <v>0</v>
      </c>
    </row>
    <row r="207" spans="5:10" ht="24.75" customHeight="1" hidden="1">
      <c r="E207" s="1">
        <f>IF('Öğrenci Listesi'!F218="",0,E206+1)</f>
        <v>0</v>
      </c>
      <c r="F207" s="1">
        <f>+'Öğrenci Listesi'!F218</f>
        <v>0</v>
      </c>
      <c r="G207" s="1">
        <f>+'Öğrenci Listesi'!G218</f>
        <v>0</v>
      </c>
      <c r="H207" s="1" t="str">
        <f>+'Öğrenci Listesi'!H218</f>
        <v> </v>
      </c>
      <c r="I207" s="1">
        <f>+'Öğrenci Listesi'!K218</f>
        <v>0</v>
      </c>
      <c r="J207" s="72">
        <f>+'Öğrenci Listesi'!L218</f>
        <v>0</v>
      </c>
    </row>
    <row r="208" spans="5:10" ht="24.75" customHeight="1" hidden="1">
      <c r="E208" s="1">
        <f>IF('Öğrenci Listesi'!F219="",0,E207+1)</f>
        <v>0</v>
      </c>
      <c r="F208" s="1">
        <f>+'Öğrenci Listesi'!F219</f>
        <v>0</v>
      </c>
      <c r="G208" s="1">
        <f>+'Öğrenci Listesi'!G219</f>
        <v>0</v>
      </c>
      <c r="H208" s="1" t="str">
        <f>+'Öğrenci Listesi'!H219</f>
        <v> </v>
      </c>
      <c r="I208" s="1">
        <f>+'Öğrenci Listesi'!K219</f>
        <v>0</v>
      </c>
      <c r="J208" s="72">
        <f>+'Öğrenci Listesi'!L219</f>
        <v>0</v>
      </c>
    </row>
    <row r="209" spans="5:10" ht="24.75" customHeight="1" hidden="1">
      <c r="E209" s="1">
        <f>IF('Öğrenci Listesi'!F220="",0,E208+1)</f>
        <v>0</v>
      </c>
      <c r="F209" s="1">
        <f>+'Öğrenci Listesi'!F220</f>
        <v>0</v>
      </c>
      <c r="G209" s="1">
        <f>+'Öğrenci Listesi'!G220</f>
        <v>0</v>
      </c>
      <c r="H209" s="1" t="str">
        <f>+'Öğrenci Listesi'!H220</f>
        <v> </v>
      </c>
      <c r="I209" s="1">
        <f>+'Öğrenci Listesi'!K220</f>
        <v>0</v>
      </c>
      <c r="J209" s="72">
        <f>+'Öğrenci Listesi'!L220</f>
        <v>0</v>
      </c>
    </row>
    <row r="210" spans="5:10" ht="24.75" customHeight="1" hidden="1">
      <c r="E210" s="1">
        <f>IF('Öğrenci Listesi'!F221="",0,E209+1)</f>
        <v>0</v>
      </c>
      <c r="F210" s="1">
        <f>+'Öğrenci Listesi'!F221</f>
        <v>0</v>
      </c>
      <c r="G210" s="1">
        <f>+'Öğrenci Listesi'!G221</f>
        <v>0</v>
      </c>
      <c r="H210" s="1" t="str">
        <f>+'Öğrenci Listesi'!H221</f>
        <v> </v>
      </c>
      <c r="I210" s="1">
        <f>+'Öğrenci Listesi'!K221</f>
        <v>0</v>
      </c>
      <c r="J210" s="72">
        <f>+'Öğrenci Listesi'!L221</f>
        <v>0</v>
      </c>
    </row>
    <row r="211" spans="5:10" ht="24.75" customHeight="1" hidden="1">
      <c r="E211" s="1">
        <f>IF('Öğrenci Listesi'!F222="",0,E210+1)</f>
        <v>0</v>
      </c>
      <c r="F211" s="1">
        <f>+'Öğrenci Listesi'!F222</f>
        <v>0</v>
      </c>
      <c r="G211" s="1">
        <f>+'Öğrenci Listesi'!G222</f>
        <v>0</v>
      </c>
      <c r="H211" s="1" t="str">
        <f>+'Öğrenci Listesi'!H222</f>
        <v> </v>
      </c>
      <c r="I211" s="1">
        <f>+'Öğrenci Listesi'!K222</f>
        <v>0</v>
      </c>
      <c r="J211" s="72">
        <f>+'Öğrenci Listesi'!L222</f>
        <v>0</v>
      </c>
    </row>
    <row r="212" spans="5:10" ht="24.75" customHeight="1" hidden="1">
      <c r="E212" s="1">
        <f>IF('Öğrenci Listesi'!F223="",0,E211+1)</f>
        <v>0</v>
      </c>
      <c r="F212" s="1">
        <f>+'Öğrenci Listesi'!F223</f>
        <v>0</v>
      </c>
      <c r="G212" s="1">
        <f>+'Öğrenci Listesi'!G223</f>
        <v>0</v>
      </c>
      <c r="H212" s="1" t="str">
        <f>+'Öğrenci Listesi'!H223</f>
        <v> </v>
      </c>
      <c r="I212" s="1">
        <f>+'Öğrenci Listesi'!K223</f>
        <v>0</v>
      </c>
      <c r="J212" s="72">
        <f>+'Öğrenci Listesi'!L223</f>
        <v>0</v>
      </c>
    </row>
    <row r="213" spans="5:10" ht="24.75" customHeight="1" hidden="1">
      <c r="E213" s="1">
        <f>IF('Öğrenci Listesi'!F224="",0,E212+1)</f>
        <v>0</v>
      </c>
      <c r="F213" s="1">
        <f>+'Öğrenci Listesi'!F224</f>
        <v>0</v>
      </c>
      <c r="G213" s="1">
        <f>+'Öğrenci Listesi'!G224</f>
        <v>0</v>
      </c>
      <c r="H213" s="1" t="str">
        <f>+'Öğrenci Listesi'!H224</f>
        <v> </v>
      </c>
      <c r="I213" s="1">
        <f>+'Öğrenci Listesi'!K224</f>
        <v>0</v>
      </c>
      <c r="J213" s="72">
        <f>+'Öğrenci Listesi'!L224</f>
        <v>0</v>
      </c>
    </row>
    <row r="214" spans="5:10" ht="24.75" customHeight="1" hidden="1">
      <c r="E214" s="1">
        <f>IF('Öğrenci Listesi'!F225="",0,E213+1)</f>
        <v>0</v>
      </c>
      <c r="F214" s="1">
        <f>+'Öğrenci Listesi'!F225</f>
        <v>0</v>
      </c>
      <c r="G214" s="1">
        <f>+'Öğrenci Listesi'!G225</f>
        <v>0</v>
      </c>
      <c r="H214" s="1" t="str">
        <f>+'Öğrenci Listesi'!H225</f>
        <v> </v>
      </c>
      <c r="I214" s="1">
        <f>+'Öğrenci Listesi'!K225</f>
        <v>0</v>
      </c>
      <c r="J214" s="72">
        <f>+'Öğrenci Listesi'!L225</f>
        <v>0</v>
      </c>
    </row>
    <row r="215" spans="5:10" ht="24.75" customHeight="1" hidden="1">
      <c r="E215" s="1">
        <f>IF('Öğrenci Listesi'!F226="",0,E214+1)</f>
        <v>0</v>
      </c>
      <c r="F215" s="1">
        <f>+'Öğrenci Listesi'!F226</f>
        <v>0</v>
      </c>
      <c r="G215" s="1">
        <f>+'Öğrenci Listesi'!G226</f>
        <v>0</v>
      </c>
      <c r="H215" s="1" t="str">
        <f>+'Öğrenci Listesi'!H226</f>
        <v> </v>
      </c>
      <c r="I215" s="1">
        <f>+'Öğrenci Listesi'!K226</f>
        <v>0</v>
      </c>
      <c r="J215" s="72">
        <f>+'Öğrenci Listesi'!L226</f>
        <v>0</v>
      </c>
    </row>
    <row r="216" spans="5:10" ht="24.75" customHeight="1" hidden="1">
      <c r="E216" s="1">
        <f>IF('Öğrenci Listesi'!F227="",0,E215+1)</f>
        <v>0</v>
      </c>
      <c r="F216" s="1">
        <f>+'Öğrenci Listesi'!F227</f>
        <v>0</v>
      </c>
      <c r="G216" s="1">
        <f>+'Öğrenci Listesi'!G227</f>
        <v>0</v>
      </c>
      <c r="H216" s="1" t="str">
        <f>+'Öğrenci Listesi'!H227</f>
        <v> </v>
      </c>
      <c r="I216" s="1">
        <f>+'Öğrenci Listesi'!K227</f>
        <v>0</v>
      </c>
      <c r="J216" s="72">
        <f>+'Öğrenci Listesi'!L227</f>
        <v>0</v>
      </c>
    </row>
    <row r="217" spans="5:10" ht="24.75" customHeight="1" hidden="1">
      <c r="E217" s="1">
        <f>IF('Öğrenci Listesi'!F228="",0,E216+1)</f>
        <v>0</v>
      </c>
      <c r="F217" s="1">
        <f>+'Öğrenci Listesi'!F228</f>
        <v>0</v>
      </c>
      <c r="G217" s="1">
        <f>+'Öğrenci Listesi'!G228</f>
        <v>0</v>
      </c>
      <c r="H217" s="1" t="str">
        <f>+'Öğrenci Listesi'!H228</f>
        <v> </v>
      </c>
      <c r="I217" s="1">
        <f>+'Öğrenci Listesi'!K228</f>
        <v>0</v>
      </c>
      <c r="J217" s="72">
        <f>+'Öğrenci Listesi'!L228</f>
        <v>0</v>
      </c>
    </row>
    <row r="218" spans="5:10" ht="24.75" customHeight="1" hidden="1">
      <c r="E218" s="1">
        <f>IF('Öğrenci Listesi'!F229="",0,E217+1)</f>
        <v>0</v>
      </c>
      <c r="F218" s="1">
        <f>+'Öğrenci Listesi'!F229</f>
        <v>0</v>
      </c>
      <c r="G218" s="1">
        <f>+'Öğrenci Listesi'!G229</f>
        <v>0</v>
      </c>
      <c r="H218" s="1" t="str">
        <f>+'Öğrenci Listesi'!H229</f>
        <v> </v>
      </c>
      <c r="I218" s="1">
        <f>+'Öğrenci Listesi'!K229</f>
        <v>0</v>
      </c>
      <c r="J218" s="72">
        <f>+'Öğrenci Listesi'!L229</f>
        <v>0</v>
      </c>
    </row>
    <row r="219" spans="5:10" ht="24.75" customHeight="1" hidden="1">
      <c r="E219" s="1">
        <f>IF('Öğrenci Listesi'!F230="",0,E218+1)</f>
        <v>0</v>
      </c>
      <c r="F219" s="1">
        <f>+'Öğrenci Listesi'!F230</f>
        <v>0</v>
      </c>
      <c r="G219" s="1">
        <f>+'Öğrenci Listesi'!G230</f>
        <v>0</v>
      </c>
      <c r="H219" s="1" t="str">
        <f>+'Öğrenci Listesi'!H230</f>
        <v> </v>
      </c>
      <c r="I219" s="1">
        <f>+'Öğrenci Listesi'!K230</f>
        <v>0</v>
      </c>
      <c r="J219" s="72">
        <f>+'Öğrenci Listesi'!L230</f>
        <v>0</v>
      </c>
    </row>
    <row r="220" spans="5:10" ht="24.75" customHeight="1" hidden="1">
      <c r="E220" s="1">
        <f>IF('Öğrenci Listesi'!F231="",0,E219+1)</f>
        <v>0</v>
      </c>
      <c r="F220" s="1">
        <f>+'Öğrenci Listesi'!F231</f>
        <v>0</v>
      </c>
      <c r="G220" s="1">
        <f>+'Öğrenci Listesi'!G231</f>
        <v>0</v>
      </c>
      <c r="H220" s="1" t="str">
        <f>+'Öğrenci Listesi'!H231</f>
        <v> </v>
      </c>
      <c r="I220" s="1">
        <f>+'Öğrenci Listesi'!K231</f>
        <v>0</v>
      </c>
      <c r="J220" s="72">
        <f>+'Öğrenci Listesi'!L231</f>
        <v>0</v>
      </c>
    </row>
    <row r="221" spans="5:10" ht="24.75" customHeight="1" hidden="1">
      <c r="E221" s="1">
        <f>IF('Öğrenci Listesi'!F232="",0,E220+1)</f>
        <v>0</v>
      </c>
      <c r="F221" s="1">
        <f>+'Öğrenci Listesi'!F232</f>
        <v>0</v>
      </c>
      <c r="G221" s="1">
        <f>+'Öğrenci Listesi'!G232</f>
        <v>0</v>
      </c>
      <c r="H221" s="1" t="str">
        <f>+'Öğrenci Listesi'!H232</f>
        <v> </v>
      </c>
      <c r="I221" s="1">
        <f>+'Öğrenci Listesi'!K232</f>
        <v>0</v>
      </c>
      <c r="J221" s="72">
        <f>+'Öğrenci Listesi'!L232</f>
        <v>0</v>
      </c>
    </row>
    <row r="222" spans="5:10" ht="24.75" customHeight="1" hidden="1">
      <c r="E222" s="1">
        <f>IF('Öğrenci Listesi'!F233="",0,E221+1)</f>
        <v>0</v>
      </c>
      <c r="F222" s="1">
        <f>+'Öğrenci Listesi'!F233</f>
        <v>0</v>
      </c>
      <c r="G222" s="1">
        <f>+'Öğrenci Listesi'!G233</f>
        <v>0</v>
      </c>
      <c r="H222" s="1" t="str">
        <f>+'Öğrenci Listesi'!H233</f>
        <v> </v>
      </c>
      <c r="I222" s="1">
        <f>+'Öğrenci Listesi'!K233</f>
        <v>0</v>
      </c>
      <c r="J222" s="72">
        <f>+'Öğrenci Listesi'!L233</f>
        <v>0</v>
      </c>
    </row>
    <row r="223" spans="5:10" ht="24.75" customHeight="1" hidden="1">
      <c r="E223" s="1">
        <f>IF('Öğrenci Listesi'!F234="",0,E222+1)</f>
        <v>0</v>
      </c>
      <c r="F223" s="1">
        <f>+'Öğrenci Listesi'!F234</f>
        <v>0</v>
      </c>
      <c r="G223" s="1">
        <f>+'Öğrenci Listesi'!G234</f>
        <v>0</v>
      </c>
      <c r="H223" s="1" t="str">
        <f>+'Öğrenci Listesi'!H234</f>
        <v> </v>
      </c>
      <c r="I223" s="1">
        <f>+'Öğrenci Listesi'!K234</f>
        <v>0</v>
      </c>
      <c r="J223" s="72">
        <f>+'Öğrenci Listesi'!L234</f>
        <v>0</v>
      </c>
    </row>
    <row r="224" spans="5:10" ht="24.75" customHeight="1" hidden="1">
      <c r="E224" s="1">
        <f>IF('Öğrenci Listesi'!F235="",0,E223+1)</f>
        <v>0</v>
      </c>
      <c r="F224" s="1">
        <f>+'Öğrenci Listesi'!F235</f>
        <v>0</v>
      </c>
      <c r="G224" s="1">
        <f>+'Öğrenci Listesi'!G235</f>
        <v>0</v>
      </c>
      <c r="H224" s="1" t="str">
        <f>+'Öğrenci Listesi'!H235</f>
        <v> </v>
      </c>
      <c r="I224" s="1">
        <f>+'Öğrenci Listesi'!K235</f>
        <v>0</v>
      </c>
      <c r="J224" s="72">
        <f>+'Öğrenci Listesi'!L235</f>
        <v>0</v>
      </c>
    </row>
    <row r="225" spans="5:10" ht="24.75" customHeight="1" hidden="1">
      <c r="E225" s="1">
        <f>IF('Öğrenci Listesi'!F236="",0,E224+1)</f>
        <v>0</v>
      </c>
      <c r="F225" s="1">
        <f>+'Öğrenci Listesi'!F236</f>
        <v>0</v>
      </c>
      <c r="G225" s="1">
        <f>+'Öğrenci Listesi'!G236</f>
        <v>0</v>
      </c>
      <c r="H225" s="1" t="str">
        <f>+'Öğrenci Listesi'!H236</f>
        <v> </v>
      </c>
      <c r="I225" s="1">
        <f>+'Öğrenci Listesi'!K236</f>
        <v>0</v>
      </c>
      <c r="J225" s="72">
        <f>+'Öğrenci Listesi'!L236</f>
        <v>0</v>
      </c>
    </row>
    <row r="226" spans="5:10" ht="24.75" customHeight="1" hidden="1">
      <c r="E226" s="1">
        <f>IF('Öğrenci Listesi'!F237="",0,E225+1)</f>
        <v>0</v>
      </c>
      <c r="F226" s="1">
        <f>+'Öğrenci Listesi'!F237</f>
        <v>0</v>
      </c>
      <c r="G226" s="1">
        <f>+'Öğrenci Listesi'!G237</f>
        <v>0</v>
      </c>
      <c r="H226" s="1" t="str">
        <f>+'Öğrenci Listesi'!H237</f>
        <v> </v>
      </c>
      <c r="I226" s="1">
        <f>+'Öğrenci Listesi'!K237</f>
        <v>0</v>
      </c>
      <c r="J226" s="72">
        <f>+'Öğrenci Listesi'!L237</f>
        <v>0</v>
      </c>
    </row>
    <row r="227" spans="5:10" ht="24.75" customHeight="1" hidden="1">
      <c r="E227" s="1">
        <f>IF('Öğrenci Listesi'!F238="",0,E226+1)</f>
        <v>0</v>
      </c>
      <c r="F227" s="1">
        <f>+'Öğrenci Listesi'!F238</f>
        <v>0</v>
      </c>
      <c r="G227" s="1">
        <f>+'Öğrenci Listesi'!G238</f>
        <v>0</v>
      </c>
      <c r="H227" s="1" t="str">
        <f>+'Öğrenci Listesi'!H238</f>
        <v> </v>
      </c>
      <c r="I227" s="1">
        <f>+'Öğrenci Listesi'!K238</f>
        <v>0</v>
      </c>
      <c r="J227" s="72">
        <f>+'Öğrenci Listesi'!L238</f>
        <v>0</v>
      </c>
    </row>
    <row r="228" spans="5:10" ht="24.75" customHeight="1" hidden="1">
      <c r="E228" s="1">
        <f>IF('Öğrenci Listesi'!F239="",0,E227+1)</f>
        <v>0</v>
      </c>
      <c r="F228" s="1">
        <f>+'Öğrenci Listesi'!F239</f>
        <v>0</v>
      </c>
      <c r="G228" s="1">
        <f>+'Öğrenci Listesi'!G239</f>
        <v>0</v>
      </c>
      <c r="H228" s="1" t="str">
        <f>+'Öğrenci Listesi'!H239</f>
        <v> </v>
      </c>
      <c r="I228" s="1">
        <f>+'Öğrenci Listesi'!K239</f>
        <v>0</v>
      </c>
      <c r="J228" s="72">
        <f>+'Öğrenci Listesi'!L239</f>
        <v>0</v>
      </c>
    </row>
    <row r="229" spans="5:10" ht="24.75" customHeight="1" hidden="1">
      <c r="E229" s="1">
        <f>IF('Öğrenci Listesi'!F240="",0,E228+1)</f>
        <v>0</v>
      </c>
      <c r="F229" s="1">
        <f>+'Öğrenci Listesi'!F240</f>
        <v>0</v>
      </c>
      <c r="G229" s="1">
        <f>+'Öğrenci Listesi'!G240</f>
        <v>0</v>
      </c>
      <c r="H229" s="1" t="str">
        <f>+'Öğrenci Listesi'!H240</f>
        <v> </v>
      </c>
      <c r="I229" s="1">
        <f>+'Öğrenci Listesi'!K240</f>
        <v>0</v>
      </c>
      <c r="J229" s="72">
        <f>+'Öğrenci Listesi'!L240</f>
        <v>0</v>
      </c>
    </row>
    <row r="230" spans="5:10" ht="24.75" customHeight="1" hidden="1">
      <c r="E230" s="1">
        <f>IF('Öğrenci Listesi'!F241="",0,E229+1)</f>
        <v>0</v>
      </c>
      <c r="F230" s="1">
        <f>+'Öğrenci Listesi'!F241</f>
        <v>0</v>
      </c>
      <c r="G230" s="1">
        <f>+'Öğrenci Listesi'!G241</f>
        <v>0</v>
      </c>
      <c r="H230" s="1" t="str">
        <f>+'Öğrenci Listesi'!H241</f>
        <v> </v>
      </c>
      <c r="I230" s="1">
        <f>+'Öğrenci Listesi'!K241</f>
        <v>0</v>
      </c>
      <c r="J230" s="72">
        <f>+'Öğrenci Listesi'!L241</f>
        <v>0</v>
      </c>
    </row>
    <row r="231" spans="5:10" ht="24.75" customHeight="1" hidden="1">
      <c r="E231" s="1">
        <f>IF('Öğrenci Listesi'!F242="",0,E230+1)</f>
        <v>0</v>
      </c>
      <c r="F231" s="1">
        <f>+'Öğrenci Listesi'!F242</f>
        <v>0</v>
      </c>
      <c r="G231" s="1">
        <f>+'Öğrenci Listesi'!G242</f>
        <v>0</v>
      </c>
      <c r="H231" s="1" t="str">
        <f>+'Öğrenci Listesi'!H242</f>
        <v> </v>
      </c>
      <c r="I231" s="1">
        <f>+'Öğrenci Listesi'!K242</f>
        <v>0</v>
      </c>
      <c r="J231" s="72">
        <f>+'Öğrenci Listesi'!L242</f>
        <v>0</v>
      </c>
    </row>
    <row r="232" spans="5:10" ht="24.75" customHeight="1" hidden="1">
      <c r="E232" s="1">
        <f>IF('Öğrenci Listesi'!F243="",0,E231+1)</f>
        <v>0</v>
      </c>
      <c r="F232" s="1">
        <f>+'Öğrenci Listesi'!F243</f>
        <v>0</v>
      </c>
      <c r="G232" s="1">
        <f>+'Öğrenci Listesi'!G243</f>
        <v>0</v>
      </c>
      <c r="H232" s="1" t="str">
        <f>+'Öğrenci Listesi'!H243</f>
        <v> </v>
      </c>
      <c r="I232" s="1">
        <f>+'Öğrenci Listesi'!K243</f>
        <v>0</v>
      </c>
      <c r="J232" s="72">
        <f>+'Öğrenci Listesi'!L243</f>
        <v>0</v>
      </c>
    </row>
    <row r="233" spans="5:10" ht="24.75" customHeight="1" hidden="1">
      <c r="E233" s="1">
        <f>IF('Öğrenci Listesi'!F244="",0,E232+1)</f>
        <v>0</v>
      </c>
      <c r="F233" s="1">
        <f>+'Öğrenci Listesi'!F244</f>
        <v>0</v>
      </c>
      <c r="G233" s="1">
        <f>+'Öğrenci Listesi'!G244</f>
        <v>0</v>
      </c>
      <c r="H233" s="1" t="str">
        <f>+'Öğrenci Listesi'!H244</f>
        <v> </v>
      </c>
      <c r="I233" s="1">
        <f>+'Öğrenci Listesi'!K244</f>
        <v>0</v>
      </c>
      <c r="J233" s="72">
        <f>+'Öğrenci Listesi'!L244</f>
        <v>0</v>
      </c>
    </row>
    <row r="234" spans="5:10" ht="24.75" customHeight="1" hidden="1">
      <c r="E234" s="1">
        <f>IF('Öğrenci Listesi'!F245="",0,E233+1)</f>
        <v>0</v>
      </c>
      <c r="F234" s="1">
        <f>+'Öğrenci Listesi'!F245</f>
        <v>0</v>
      </c>
      <c r="G234" s="1">
        <f>+'Öğrenci Listesi'!G245</f>
        <v>0</v>
      </c>
      <c r="H234" s="1" t="str">
        <f>+'Öğrenci Listesi'!H245</f>
        <v> </v>
      </c>
      <c r="I234" s="1">
        <f>+'Öğrenci Listesi'!K245</f>
        <v>0</v>
      </c>
      <c r="J234" s="72">
        <f>+'Öğrenci Listesi'!L245</f>
        <v>0</v>
      </c>
    </row>
    <row r="235" spans="5:10" ht="24.75" customHeight="1" hidden="1">
      <c r="E235" s="1">
        <f>IF('Öğrenci Listesi'!F246="",0,E234+1)</f>
        <v>0</v>
      </c>
      <c r="F235" s="1">
        <f>+'Öğrenci Listesi'!F246</f>
        <v>0</v>
      </c>
      <c r="G235" s="1">
        <f>+'Öğrenci Listesi'!G246</f>
        <v>0</v>
      </c>
      <c r="H235" s="1" t="str">
        <f>+'Öğrenci Listesi'!H246</f>
        <v> </v>
      </c>
      <c r="I235" s="1">
        <f>+'Öğrenci Listesi'!K246</f>
        <v>0</v>
      </c>
      <c r="J235" s="72">
        <f>+'Öğrenci Listesi'!L246</f>
        <v>0</v>
      </c>
    </row>
    <row r="236" spans="5:10" ht="24.75" customHeight="1" hidden="1">
      <c r="E236" s="1">
        <f>IF('Öğrenci Listesi'!F247="",0,E235+1)</f>
        <v>0</v>
      </c>
      <c r="F236" s="1">
        <f>+'Öğrenci Listesi'!F247</f>
        <v>0</v>
      </c>
      <c r="G236" s="1">
        <f>+'Öğrenci Listesi'!G247</f>
        <v>0</v>
      </c>
      <c r="H236" s="1" t="str">
        <f>+'Öğrenci Listesi'!H247</f>
        <v> </v>
      </c>
      <c r="I236" s="1">
        <f>+'Öğrenci Listesi'!K247</f>
        <v>0</v>
      </c>
      <c r="J236" s="72">
        <f>+'Öğrenci Listesi'!L247</f>
        <v>0</v>
      </c>
    </row>
    <row r="237" spans="5:10" ht="24.75" customHeight="1" hidden="1">
      <c r="E237" s="1">
        <f>IF('Öğrenci Listesi'!F248="",0,E236+1)</f>
        <v>0</v>
      </c>
      <c r="F237" s="1">
        <f>+'Öğrenci Listesi'!F248</f>
        <v>0</v>
      </c>
      <c r="G237" s="1">
        <f>+'Öğrenci Listesi'!G248</f>
        <v>0</v>
      </c>
      <c r="H237" s="1" t="str">
        <f>+'Öğrenci Listesi'!H248</f>
        <v> </v>
      </c>
      <c r="I237" s="1">
        <f>+'Öğrenci Listesi'!K248</f>
        <v>0</v>
      </c>
      <c r="J237" s="72">
        <f>+'Öğrenci Listesi'!L248</f>
        <v>0</v>
      </c>
    </row>
    <row r="238" spans="5:10" ht="24.75" customHeight="1" hidden="1">
      <c r="E238" s="1">
        <f>IF('Öğrenci Listesi'!F249="",0,E237+1)</f>
        <v>0</v>
      </c>
      <c r="F238" s="1">
        <f>+'Öğrenci Listesi'!F249</f>
        <v>0</v>
      </c>
      <c r="G238" s="1">
        <f>+'Öğrenci Listesi'!G249</f>
        <v>0</v>
      </c>
      <c r="H238" s="1" t="str">
        <f>+'Öğrenci Listesi'!H249</f>
        <v> </v>
      </c>
      <c r="I238" s="1">
        <f>+'Öğrenci Listesi'!K249</f>
        <v>0</v>
      </c>
      <c r="J238" s="72">
        <f>+'Öğrenci Listesi'!L249</f>
        <v>0</v>
      </c>
    </row>
    <row r="239" spans="5:10" ht="24.75" customHeight="1" hidden="1">
      <c r="E239" s="1">
        <f>IF('Öğrenci Listesi'!F250="",0,E238+1)</f>
        <v>0</v>
      </c>
      <c r="F239" s="1">
        <f>+'Öğrenci Listesi'!F250</f>
        <v>0</v>
      </c>
      <c r="G239" s="1">
        <f>+'Öğrenci Listesi'!G250</f>
        <v>0</v>
      </c>
      <c r="H239" s="1" t="str">
        <f>+'Öğrenci Listesi'!H250</f>
        <v> </v>
      </c>
      <c r="I239" s="1">
        <f>+'Öğrenci Listesi'!K250</f>
        <v>0</v>
      </c>
      <c r="J239" s="72">
        <f>+'Öğrenci Listesi'!L250</f>
        <v>0</v>
      </c>
    </row>
    <row r="240" spans="5:10" ht="24.75" customHeight="1" hidden="1">
      <c r="E240" s="1">
        <f>IF('Öğrenci Listesi'!F251="",0,E239+1)</f>
        <v>0</v>
      </c>
      <c r="F240" s="1">
        <f>+'Öğrenci Listesi'!F251</f>
        <v>0</v>
      </c>
      <c r="G240" s="1">
        <f>+'Öğrenci Listesi'!G251</f>
        <v>0</v>
      </c>
      <c r="H240" s="1" t="str">
        <f>+'Öğrenci Listesi'!H251</f>
        <v> </v>
      </c>
      <c r="I240" s="1">
        <f>+'Öğrenci Listesi'!K251</f>
        <v>0</v>
      </c>
      <c r="J240" s="72">
        <f>+'Öğrenci Listesi'!L251</f>
        <v>0</v>
      </c>
    </row>
    <row r="241" spans="5:10" ht="24.75" customHeight="1" hidden="1">
      <c r="E241" s="1">
        <f>IF('Öğrenci Listesi'!F252="",0,E240+1)</f>
        <v>0</v>
      </c>
      <c r="F241" s="1">
        <f>+'Öğrenci Listesi'!F252</f>
        <v>0</v>
      </c>
      <c r="G241" s="1">
        <f>+'Öğrenci Listesi'!G252</f>
        <v>0</v>
      </c>
      <c r="H241" s="1" t="str">
        <f>+'Öğrenci Listesi'!H252</f>
        <v> </v>
      </c>
      <c r="I241" s="1">
        <f>+'Öğrenci Listesi'!K252</f>
        <v>0</v>
      </c>
      <c r="J241" s="72">
        <f>+'Öğrenci Listesi'!L252</f>
        <v>0</v>
      </c>
    </row>
    <row r="242" spans="5:10" ht="24.75" customHeight="1" hidden="1">
      <c r="E242" s="1">
        <f>IF('Öğrenci Listesi'!F253="",0,E241+1)</f>
        <v>0</v>
      </c>
      <c r="F242" s="1">
        <f>+'Öğrenci Listesi'!F253</f>
        <v>0</v>
      </c>
      <c r="G242" s="1">
        <f>+'Öğrenci Listesi'!G253</f>
        <v>0</v>
      </c>
      <c r="H242" s="1" t="str">
        <f>+'Öğrenci Listesi'!H253</f>
        <v> </v>
      </c>
      <c r="I242" s="1">
        <f>+'Öğrenci Listesi'!K253</f>
        <v>0</v>
      </c>
      <c r="J242" s="72">
        <f>+'Öğrenci Listesi'!L253</f>
        <v>0</v>
      </c>
    </row>
    <row r="243" spans="5:10" ht="24.75" customHeight="1" hidden="1">
      <c r="E243" s="1">
        <f>IF('Öğrenci Listesi'!F254="",0,E242+1)</f>
        <v>0</v>
      </c>
      <c r="F243" s="1">
        <f>+'Öğrenci Listesi'!F254</f>
        <v>0</v>
      </c>
      <c r="G243" s="1">
        <f>+'Öğrenci Listesi'!G254</f>
        <v>0</v>
      </c>
      <c r="H243" s="1" t="str">
        <f>+'Öğrenci Listesi'!H254</f>
        <v> </v>
      </c>
      <c r="I243" s="1">
        <f>+'Öğrenci Listesi'!K254</f>
        <v>0</v>
      </c>
      <c r="J243" s="72">
        <f>+'Öğrenci Listesi'!L254</f>
        <v>0</v>
      </c>
    </row>
    <row r="244" spans="5:10" ht="24.75" customHeight="1" hidden="1">
      <c r="E244" s="1">
        <f>IF('Öğrenci Listesi'!F255="",0,E243+1)</f>
        <v>0</v>
      </c>
      <c r="F244" s="1">
        <f>+'Öğrenci Listesi'!F255</f>
        <v>0</v>
      </c>
      <c r="G244" s="1">
        <f>+'Öğrenci Listesi'!G255</f>
        <v>0</v>
      </c>
      <c r="H244" s="1" t="str">
        <f>+'Öğrenci Listesi'!H255</f>
        <v> </v>
      </c>
      <c r="I244" s="1">
        <f>+'Öğrenci Listesi'!K255</f>
        <v>0</v>
      </c>
      <c r="J244" s="72">
        <f>+'Öğrenci Listesi'!L255</f>
        <v>0</v>
      </c>
    </row>
    <row r="245" spans="5:10" ht="24.75" customHeight="1" hidden="1">
      <c r="E245" s="1">
        <f>IF('Öğrenci Listesi'!F256="",0,E244+1)</f>
        <v>0</v>
      </c>
      <c r="F245" s="1">
        <f>+'Öğrenci Listesi'!F256</f>
        <v>0</v>
      </c>
      <c r="G245" s="1">
        <f>+'Öğrenci Listesi'!G256</f>
        <v>0</v>
      </c>
      <c r="H245" s="1" t="str">
        <f>+'Öğrenci Listesi'!H256</f>
        <v> </v>
      </c>
      <c r="I245" s="1">
        <f>+'Öğrenci Listesi'!K256</f>
        <v>0</v>
      </c>
      <c r="J245" s="72">
        <f>+'Öğrenci Listesi'!L256</f>
        <v>0</v>
      </c>
    </row>
    <row r="246" spans="5:10" ht="24.75" customHeight="1" hidden="1">
      <c r="E246" s="1">
        <f>IF('Öğrenci Listesi'!F257="",0,E245+1)</f>
        <v>0</v>
      </c>
      <c r="F246" s="1">
        <f>+'Öğrenci Listesi'!F257</f>
        <v>0</v>
      </c>
      <c r="G246" s="1">
        <f>+'Öğrenci Listesi'!G257</f>
        <v>0</v>
      </c>
      <c r="H246" s="1" t="str">
        <f>+'Öğrenci Listesi'!H257</f>
        <v> </v>
      </c>
      <c r="I246" s="1">
        <f>+'Öğrenci Listesi'!K257</f>
        <v>0</v>
      </c>
      <c r="J246" s="72">
        <f>+'Öğrenci Listesi'!L257</f>
        <v>0</v>
      </c>
    </row>
    <row r="247" spans="5:10" ht="24.75" customHeight="1" hidden="1">
      <c r="E247" s="1">
        <f>IF('Öğrenci Listesi'!F258="",0,E246+1)</f>
        <v>0</v>
      </c>
      <c r="F247" s="1">
        <f>+'Öğrenci Listesi'!F258</f>
        <v>0</v>
      </c>
      <c r="G247" s="1">
        <f>+'Öğrenci Listesi'!G258</f>
        <v>0</v>
      </c>
      <c r="H247" s="1" t="str">
        <f>+'Öğrenci Listesi'!H258</f>
        <v> </v>
      </c>
      <c r="I247" s="1">
        <f>+'Öğrenci Listesi'!K258</f>
        <v>0</v>
      </c>
      <c r="J247" s="72">
        <f>+'Öğrenci Listesi'!L258</f>
        <v>0</v>
      </c>
    </row>
    <row r="248" spans="5:10" ht="24.75" customHeight="1" hidden="1">
      <c r="E248" s="1">
        <f>IF('Öğrenci Listesi'!F259="",0,E247+1)</f>
        <v>0</v>
      </c>
      <c r="F248" s="1">
        <f>+'Öğrenci Listesi'!F259</f>
        <v>0</v>
      </c>
      <c r="G248" s="1">
        <f>+'Öğrenci Listesi'!G259</f>
        <v>0</v>
      </c>
      <c r="H248" s="1" t="str">
        <f>+'Öğrenci Listesi'!H259</f>
        <v> </v>
      </c>
      <c r="I248" s="1">
        <f>+'Öğrenci Listesi'!K259</f>
        <v>0</v>
      </c>
      <c r="J248" s="72">
        <f>+'Öğrenci Listesi'!L259</f>
        <v>0</v>
      </c>
    </row>
    <row r="249" spans="5:10" ht="24.75" customHeight="1" hidden="1">
      <c r="E249" s="1">
        <f>IF('Öğrenci Listesi'!F260="",0,E248+1)</f>
        <v>0</v>
      </c>
      <c r="F249" s="1">
        <f>+'Öğrenci Listesi'!F260</f>
        <v>0</v>
      </c>
      <c r="G249" s="1">
        <f>+'Öğrenci Listesi'!G260</f>
        <v>0</v>
      </c>
      <c r="H249" s="1" t="str">
        <f>+'Öğrenci Listesi'!H260</f>
        <v> </v>
      </c>
      <c r="I249" s="1">
        <f>+'Öğrenci Listesi'!K260</f>
        <v>0</v>
      </c>
      <c r="J249" s="72">
        <f>+'Öğrenci Listesi'!L260</f>
        <v>0</v>
      </c>
    </row>
    <row r="250" spans="5:10" ht="24.75" customHeight="1" hidden="1">
      <c r="E250" s="1">
        <f>IF('Öğrenci Listesi'!F261="",0,E249+1)</f>
        <v>0</v>
      </c>
      <c r="F250" s="1">
        <f>+'Öğrenci Listesi'!F261</f>
        <v>0</v>
      </c>
      <c r="G250" s="1">
        <f>+'Öğrenci Listesi'!G261</f>
        <v>0</v>
      </c>
      <c r="H250" s="1" t="str">
        <f>+'Öğrenci Listesi'!H261</f>
        <v> </v>
      </c>
      <c r="I250" s="1">
        <f>+'Öğrenci Listesi'!K261</f>
        <v>0</v>
      </c>
      <c r="J250" s="72">
        <f>+'Öğrenci Listesi'!L261</f>
        <v>0</v>
      </c>
    </row>
    <row r="251" spans="5:10" ht="24.75" customHeight="1" hidden="1">
      <c r="E251" s="1">
        <f>IF('Öğrenci Listesi'!F262="",0,E250+1)</f>
        <v>0</v>
      </c>
      <c r="F251" s="1">
        <f>+'Öğrenci Listesi'!F262</f>
        <v>0</v>
      </c>
      <c r="G251" s="1">
        <f>+'Öğrenci Listesi'!G262</f>
        <v>0</v>
      </c>
      <c r="H251" s="1" t="str">
        <f>+'Öğrenci Listesi'!H262</f>
        <v> </v>
      </c>
      <c r="I251" s="1">
        <f>+'Öğrenci Listesi'!K262</f>
        <v>0</v>
      </c>
      <c r="J251" s="72">
        <f>+'Öğrenci Listesi'!L262</f>
        <v>0</v>
      </c>
    </row>
    <row r="252" spans="5:10" ht="24.75" customHeight="1" hidden="1">
      <c r="E252" s="1">
        <f>IF('Öğrenci Listesi'!F263="",0,E251+1)</f>
        <v>0</v>
      </c>
      <c r="F252" s="1">
        <f>+'Öğrenci Listesi'!F263</f>
        <v>0</v>
      </c>
      <c r="G252" s="1">
        <f>+'Öğrenci Listesi'!G263</f>
        <v>0</v>
      </c>
      <c r="H252" s="1" t="str">
        <f>+'Öğrenci Listesi'!H263</f>
        <v> </v>
      </c>
      <c r="I252" s="1">
        <f>+'Öğrenci Listesi'!K263</f>
        <v>0</v>
      </c>
      <c r="J252" s="72">
        <f>+'Öğrenci Listesi'!L263</f>
        <v>0</v>
      </c>
    </row>
    <row r="253" spans="5:10" ht="24.75" customHeight="1" hidden="1">
      <c r="E253" s="1">
        <f>IF('Öğrenci Listesi'!F264="",0,E252+1)</f>
        <v>0</v>
      </c>
      <c r="F253" s="1">
        <f>+'Öğrenci Listesi'!F264</f>
        <v>0</v>
      </c>
      <c r="G253" s="1">
        <f>+'Öğrenci Listesi'!G264</f>
        <v>0</v>
      </c>
      <c r="H253" s="1" t="str">
        <f>+'Öğrenci Listesi'!H264</f>
        <v> </v>
      </c>
      <c r="I253" s="1">
        <f>+'Öğrenci Listesi'!K264</f>
        <v>0</v>
      </c>
      <c r="J253" s="72">
        <f>+'Öğrenci Listesi'!L264</f>
        <v>0</v>
      </c>
    </row>
    <row r="254" spans="5:10" ht="24.75" customHeight="1" hidden="1">
      <c r="E254" s="1">
        <f>IF('Öğrenci Listesi'!F265="",0,E253+1)</f>
        <v>0</v>
      </c>
      <c r="F254" s="1">
        <f>+'Öğrenci Listesi'!F265</f>
        <v>0</v>
      </c>
      <c r="G254" s="1">
        <f>+'Öğrenci Listesi'!G265</f>
        <v>0</v>
      </c>
      <c r="H254" s="1" t="str">
        <f>+'Öğrenci Listesi'!H265</f>
        <v> </v>
      </c>
      <c r="I254" s="1">
        <f>+'Öğrenci Listesi'!K265</f>
        <v>0</v>
      </c>
      <c r="J254" s="72">
        <f>+'Öğrenci Listesi'!L265</f>
        <v>0</v>
      </c>
    </row>
    <row r="255" spans="5:10" ht="24.75" customHeight="1" hidden="1">
      <c r="E255" s="1">
        <f>IF('Öğrenci Listesi'!F266="",0,E254+1)</f>
        <v>0</v>
      </c>
      <c r="F255" s="1">
        <f>+'Öğrenci Listesi'!F266</f>
        <v>0</v>
      </c>
      <c r="G255" s="1">
        <f>+'Öğrenci Listesi'!G266</f>
        <v>0</v>
      </c>
      <c r="H255" s="1" t="str">
        <f>+'Öğrenci Listesi'!H266</f>
        <v> </v>
      </c>
      <c r="I255" s="1">
        <f>+'Öğrenci Listesi'!K266</f>
        <v>0</v>
      </c>
      <c r="J255" s="72">
        <f>+'Öğrenci Listesi'!L266</f>
        <v>0</v>
      </c>
    </row>
    <row r="256" spans="5:10" ht="24.75" customHeight="1" hidden="1">
      <c r="E256" s="1">
        <f>IF('Öğrenci Listesi'!F267="",0,E255+1)</f>
        <v>0</v>
      </c>
      <c r="F256" s="1">
        <f>+'Öğrenci Listesi'!F267</f>
        <v>0</v>
      </c>
      <c r="G256" s="1">
        <f>+'Öğrenci Listesi'!G267</f>
        <v>0</v>
      </c>
      <c r="H256" s="1" t="str">
        <f>+'Öğrenci Listesi'!H267</f>
        <v> </v>
      </c>
      <c r="I256" s="1">
        <f>+'Öğrenci Listesi'!K267</f>
        <v>0</v>
      </c>
      <c r="J256" s="72">
        <f>+'Öğrenci Listesi'!L267</f>
        <v>0</v>
      </c>
    </row>
    <row r="257" spans="5:10" ht="24.75" customHeight="1" hidden="1">
      <c r="E257" s="1">
        <f>IF('Öğrenci Listesi'!F268="",0,E256+1)</f>
        <v>0</v>
      </c>
      <c r="F257" s="1">
        <f>+'Öğrenci Listesi'!F268</f>
        <v>0</v>
      </c>
      <c r="G257" s="1">
        <f>+'Öğrenci Listesi'!G268</f>
        <v>0</v>
      </c>
      <c r="H257" s="1" t="str">
        <f>+'Öğrenci Listesi'!H268</f>
        <v> </v>
      </c>
      <c r="I257" s="1">
        <f>+'Öğrenci Listesi'!K268</f>
        <v>0</v>
      </c>
      <c r="J257" s="72">
        <f>+'Öğrenci Listesi'!L268</f>
        <v>0</v>
      </c>
    </row>
    <row r="258" spans="5:10" ht="24.75" customHeight="1" hidden="1">
      <c r="E258" s="1">
        <f>IF('Öğrenci Listesi'!F269="",0,E257+1)</f>
        <v>0</v>
      </c>
      <c r="F258" s="1">
        <f>+'Öğrenci Listesi'!F269</f>
        <v>0</v>
      </c>
      <c r="G258" s="1">
        <f>+'Öğrenci Listesi'!G269</f>
        <v>0</v>
      </c>
      <c r="H258" s="1" t="str">
        <f>+'Öğrenci Listesi'!H269</f>
        <v> </v>
      </c>
      <c r="I258" s="1">
        <f>+'Öğrenci Listesi'!K269</f>
        <v>0</v>
      </c>
      <c r="J258" s="72">
        <f>+'Öğrenci Listesi'!L269</f>
        <v>0</v>
      </c>
    </row>
    <row r="259" spans="5:10" ht="24.75" customHeight="1" hidden="1">
      <c r="E259" s="1">
        <f>IF('Öğrenci Listesi'!F270="",0,E258+1)</f>
        <v>0</v>
      </c>
      <c r="F259" s="1">
        <f>+'Öğrenci Listesi'!F270</f>
        <v>0</v>
      </c>
      <c r="G259" s="1">
        <f>+'Öğrenci Listesi'!G270</f>
        <v>0</v>
      </c>
      <c r="H259" s="1" t="str">
        <f>+'Öğrenci Listesi'!H270</f>
        <v> </v>
      </c>
      <c r="I259" s="1">
        <f>+'Öğrenci Listesi'!K270</f>
        <v>0</v>
      </c>
      <c r="J259" s="72">
        <f>+'Öğrenci Listesi'!L270</f>
        <v>0</v>
      </c>
    </row>
    <row r="260" spans="5:10" ht="24.75" customHeight="1" hidden="1">
      <c r="E260" s="1">
        <f>IF('Öğrenci Listesi'!F271="",0,E259+1)</f>
        <v>0</v>
      </c>
      <c r="F260" s="1">
        <f>+'Öğrenci Listesi'!F271</f>
        <v>0</v>
      </c>
      <c r="G260" s="1">
        <f>+'Öğrenci Listesi'!G271</f>
        <v>0</v>
      </c>
      <c r="H260" s="1" t="str">
        <f>+'Öğrenci Listesi'!H271</f>
        <v> </v>
      </c>
      <c r="I260" s="1">
        <f>+'Öğrenci Listesi'!K271</f>
        <v>0</v>
      </c>
      <c r="J260" s="72">
        <f>+'Öğrenci Listesi'!L271</f>
        <v>0</v>
      </c>
    </row>
    <row r="261" spans="5:10" ht="24.75" customHeight="1" hidden="1">
      <c r="E261" s="1">
        <f>IF('Öğrenci Listesi'!F272="",0,E260+1)</f>
        <v>0</v>
      </c>
      <c r="F261" s="1">
        <f>+'Öğrenci Listesi'!F272</f>
        <v>0</v>
      </c>
      <c r="G261" s="1">
        <f>+'Öğrenci Listesi'!G272</f>
        <v>0</v>
      </c>
      <c r="H261" s="1" t="str">
        <f>+'Öğrenci Listesi'!H272</f>
        <v> </v>
      </c>
      <c r="I261" s="1">
        <f>+'Öğrenci Listesi'!K272</f>
        <v>0</v>
      </c>
      <c r="J261" s="72">
        <f>+'Öğrenci Listesi'!L272</f>
        <v>0</v>
      </c>
    </row>
    <row r="262" spans="5:10" ht="24.75" customHeight="1" hidden="1">
      <c r="E262" s="1">
        <f>IF('Öğrenci Listesi'!F273="",0,E261+1)</f>
        <v>0</v>
      </c>
      <c r="F262" s="1">
        <f>+'Öğrenci Listesi'!F273</f>
        <v>0</v>
      </c>
      <c r="G262" s="1">
        <f>+'Öğrenci Listesi'!G273</f>
        <v>0</v>
      </c>
      <c r="H262" s="1" t="str">
        <f>+'Öğrenci Listesi'!H273</f>
        <v> </v>
      </c>
      <c r="I262" s="1">
        <f>+'Öğrenci Listesi'!K273</f>
        <v>0</v>
      </c>
      <c r="J262" s="72">
        <f>+'Öğrenci Listesi'!L273</f>
        <v>0</v>
      </c>
    </row>
    <row r="263" spans="5:10" ht="24.75" customHeight="1" hidden="1">
      <c r="E263" s="1">
        <f>IF('Öğrenci Listesi'!F274="",0,E262+1)</f>
        <v>0</v>
      </c>
      <c r="F263" s="1">
        <f>+'Öğrenci Listesi'!F274</f>
        <v>0</v>
      </c>
      <c r="G263" s="1">
        <f>+'Öğrenci Listesi'!G274</f>
        <v>0</v>
      </c>
      <c r="H263" s="1" t="str">
        <f>+'Öğrenci Listesi'!H274</f>
        <v> </v>
      </c>
      <c r="I263" s="1">
        <f>+'Öğrenci Listesi'!K274</f>
        <v>0</v>
      </c>
      <c r="J263" s="72">
        <f>+'Öğrenci Listesi'!L274</f>
        <v>0</v>
      </c>
    </row>
    <row r="264" spans="5:10" ht="24.75" customHeight="1" hidden="1">
      <c r="E264" s="1">
        <f>IF('Öğrenci Listesi'!F275="",0,E263+1)</f>
        <v>0</v>
      </c>
      <c r="F264" s="1">
        <f>+'Öğrenci Listesi'!F275</f>
        <v>0</v>
      </c>
      <c r="G264" s="1">
        <f>+'Öğrenci Listesi'!G275</f>
        <v>0</v>
      </c>
      <c r="H264" s="1" t="str">
        <f>+'Öğrenci Listesi'!H275</f>
        <v> </v>
      </c>
      <c r="I264" s="1">
        <f>+'Öğrenci Listesi'!K275</f>
        <v>0</v>
      </c>
      <c r="J264" s="72">
        <f>+'Öğrenci Listesi'!L275</f>
        <v>0</v>
      </c>
    </row>
    <row r="265" spans="5:10" ht="24.75" customHeight="1" hidden="1">
      <c r="E265" s="1">
        <f>IF('Öğrenci Listesi'!F276="",0,E264+1)</f>
        <v>0</v>
      </c>
      <c r="F265" s="1">
        <f>+'Öğrenci Listesi'!F276</f>
        <v>0</v>
      </c>
      <c r="G265" s="1">
        <f>+'Öğrenci Listesi'!G276</f>
        <v>0</v>
      </c>
      <c r="H265" s="1" t="str">
        <f>+'Öğrenci Listesi'!H276</f>
        <v> </v>
      </c>
      <c r="I265" s="1">
        <f>+'Öğrenci Listesi'!K276</f>
        <v>0</v>
      </c>
      <c r="J265" s="72">
        <f>+'Öğrenci Listesi'!L276</f>
        <v>0</v>
      </c>
    </row>
    <row r="266" spans="5:10" ht="24.75" customHeight="1" hidden="1">
      <c r="E266" s="1">
        <f>IF('Öğrenci Listesi'!F277="",0,E265+1)</f>
        <v>0</v>
      </c>
      <c r="F266" s="1">
        <f>+'Öğrenci Listesi'!F277</f>
        <v>0</v>
      </c>
      <c r="G266" s="1">
        <f>+'Öğrenci Listesi'!G277</f>
        <v>0</v>
      </c>
      <c r="H266" s="1" t="str">
        <f>+'Öğrenci Listesi'!H277</f>
        <v> </v>
      </c>
      <c r="I266" s="1">
        <f>+'Öğrenci Listesi'!K277</f>
        <v>0</v>
      </c>
      <c r="J266" s="72">
        <f>+'Öğrenci Listesi'!L277</f>
        <v>0</v>
      </c>
    </row>
    <row r="267" spans="5:10" ht="24.75" customHeight="1" hidden="1">
      <c r="E267" s="1">
        <f>IF('Öğrenci Listesi'!F278="",0,E266+1)</f>
        <v>0</v>
      </c>
      <c r="F267" s="1">
        <f>+'Öğrenci Listesi'!F278</f>
        <v>0</v>
      </c>
      <c r="G267" s="1">
        <f>+'Öğrenci Listesi'!G278</f>
        <v>0</v>
      </c>
      <c r="H267" s="1" t="str">
        <f>+'Öğrenci Listesi'!H278</f>
        <v> </v>
      </c>
      <c r="I267" s="1">
        <f>+'Öğrenci Listesi'!K278</f>
        <v>0</v>
      </c>
      <c r="J267" s="72">
        <f>+'Öğrenci Listesi'!L278</f>
        <v>0</v>
      </c>
    </row>
    <row r="268" spans="5:10" ht="24.75" customHeight="1" hidden="1">
      <c r="E268" s="1">
        <f>IF('Öğrenci Listesi'!F279="",0,E267+1)</f>
        <v>0</v>
      </c>
      <c r="F268" s="1">
        <f>+'Öğrenci Listesi'!F279</f>
        <v>0</v>
      </c>
      <c r="G268" s="1">
        <f>+'Öğrenci Listesi'!G279</f>
        <v>0</v>
      </c>
      <c r="H268" s="1" t="str">
        <f>+'Öğrenci Listesi'!H279</f>
        <v> </v>
      </c>
      <c r="I268" s="1">
        <f>+'Öğrenci Listesi'!K279</f>
        <v>0</v>
      </c>
      <c r="J268" s="72">
        <f>+'Öğrenci Listesi'!L279</f>
        <v>0</v>
      </c>
    </row>
    <row r="269" spans="5:10" ht="24.75" customHeight="1" hidden="1">
      <c r="E269" s="1">
        <f>IF('Öğrenci Listesi'!F280="",0,E268+1)</f>
        <v>0</v>
      </c>
      <c r="F269" s="1">
        <f>+'Öğrenci Listesi'!F280</f>
        <v>0</v>
      </c>
      <c r="G269" s="1">
        <f>+'Öğrenci Listesi'!G280</f>
        <v>0</v>
      </c>
      <c r="H269" s="1" t="str">
        <f>+'Öğrenci Listesi'!H280</f>
        <v> </v>
      </c>
      <c r="I269" s="1">
        <f>+'Öğrenci Listesi'!K280</f>
        <v>0</v>
      </c>
      <c r="J269" s="72">
        <f>+'Öğrenci Listesi'!L280</f>
        <v>0</v>
      </c>
    </row>
    <row r="270" spans="5:10" ht="24.75" customHeight="1" hidden="1">
      <c r="E270" s="1">
        <f>IF('Öğrenci Listesi'!F281="",0,E269+1)</f>
        <v>0</v>
      </c>
      <c r="F270" s="1">
        <f>+'Öğrenci Listesi'!F281</f>
        <v>0</v>
      </c>
      <c r="G270" s="1">
        <f>+'Öğrenci Listesi'!G281</f>
        <v>0</v>
      </c>
      <c r="H270" s="1" t="str">
        <f>+'Öğrenci Listesi'!H281</f>
        <v> </v>
      </c>
      <c r="I270" s="1">
        <f>+'Öğrenci Listesi'!K281</f>
        <v>0</v>
      </c>
      <c r="J270" s="72">
        <f>+'Öğrenci Listesi'!L281</f>
        <v>0</v>
      </c>
    </row>
    <row r="271" spans="5:10" ht="24.75" customHeight="1" hidden="1">
      <c r="E271" s="1">
        <f>IF('Öğrenci Listesi'!F282="",0,E270+1)</f>
        <v>0</v>
      </c>
      <c r="F271" s="1">
        <f>+'Öğrenci Listesi'!F282</f>
        <v>0</v>
      </c>
      <c r="G271" s="1">
        <f>+'Öğrenci Listesi'!G282</f>
        <v>0</v>
      </c>
      <c r="H271" s="1" t="str">
        <f>+'Öğrenci Listesi'!H282</f>
        <v> </v>
      </c>
      <c r="I271" s="1">
        <f>+'Öğrenci Listesi'!K282</f>
        <v>0</v>
      </c>
      <c r="J271" s="72">
        <f>+'Öğrenci Listesi'!L282</f>
        <v>0</v>
      </c>
    </row>
    <row r="272" spans="5:10" ht="24.75" customHeight="1" hidden="1">
      <c r="E272" s="1">
        <f>IF('Öğrenci Listesi'!F283="",0,E271+1)</f>
        <v>0</v>
      </c>
      <c r="F272" s="1">
        <f>+'Öğrenci Listesi'!F283</f>
        <v>0</v>
      </c>
      <c r="G272" s="1">
        <f>+'Öğrenci Listesi'!G283</f>
        <v>0</v>
      </c>
      <c r="H272" s="1" t="str">
        <f>+'Öğrenci Listesi'!H283</f>
        <v> </v>
      </c>
      <c r="I272" s="1">
        <f>+'Öğrenci Listesi'!K283</f>
        <v>0</v>
      </c>
      <c r="J272" s="72">
        <f>+'Öğrenci Listesi'!L283</f>
        <v>0</v>
      </c>
    </row>
    <row r="273" spans="5:10" ht="24.75" customHeight="1" hidden="1">
      <c r="E273" s="1">
        <f>IF('Öğrenci Listesi'!F284="",0,E272+1)</f>
        <v>0</v>
      </c>
      <c r="F273" s="1">
        <f>+'Öğrenci Listesi'!F284</f>
        <v>0</v>
      </c>
      <c r="G273" s="1">
        <f>+'Öğrenci Listesi'!G284</f>
        <v>0</v>
      </c>
      <c r="H273" s="1" t="str">
        <f>+'Öğrenci Listesi'!H284</f>
        <v> </v>
      </c>
      <c r="I273" s="1">
        <f>+'Öğrenci Listesi'!K284</f>
        <v>0</v>
      </c>
      <c r="J273" s="72">
        <f>+'Öğrenci Listesi'!L284</f>
        <v>0</v>
      </c>
    </row>
    <row r="274" spans="5:10" ht="24.75" customHeight="1" hidden="1">
      <c r="E274" s="1">
        <f>IF('Öğrenci Listesi'!F285="",0,E273+1)</f>
        <v>0</v>
      </c>
      <c r="F274" s="1">
        <f>+'Öğrenci Listesi'!F285</f>
        <v>0</v>
      </c>
      <c r="G274" s="1">
        <f>+'Öğrenci Listesi'!G285</f>
        <v>0</v>
      </c>
      <c r="H274" s="1" t="str">
        <f>+'Öğrenci Listesi'!H285</f>
        <v> </v>
      </c>
      <c r="I274" s="1">
        <f>+'Öğrenci Listesi'!K285</f>
        <v>0</v>
      </c>
      <c r="J274" s="72">
        <f>+'Öğrenci Listesi'!L285</f>
        <v>0</v>
      </c>
    </row>
    <row r="275" spans="5:10" ht="24.75" customHeight="1" hidden="1">
      <c r="E275" s="1">
        <f>IF('Öğrenci Listesi'!F286="",0,E274+1)</f>
        <v>0</v>
      </c>
      <c r="F275" s="1">
        <f>+'Öğrenci Listesi'!F286</f>
        <v>0</v>
      </c>
      <c r="G275" s="1">
        <f>+'Öğrenci Listesi'!G286</f>
        <v>0</v>
      </c>
      <c r="H275" s="1" t="str">
        <f>+'Öğrenci Listesi'!H286</f>
        <v> </v>
      </c>
      <c r="I275" s="1">
        <f>+'Öğrenci Listesi'!K286</f>
        <v>0</v>
      </c>
      <c r="J275" s="72">
        <f>+'Öğrenci Listesi'!L286</f>
        <v>0</v>
      </c>
    </row>
    <row r="276" spans="5:10" ht="24.75" customHeight="1" hidden="1">
      <c r="E276" s="1">
        <f>IF('Öğrenci Listesi'!F287="",0,E275+1)</f>
        <v>0</v>
      </c>
      <c r="F276" s="1">
        <f>+'Öğrenci Listesi'!F287</f>
        <v>0</v>
      </c>
      <c r="G276" s="1">
        <f>+'Öğrenci Listesi'!G287</f>
        <v>0</v>
      </c>
      <c r="H276" s="1" t="str">
        <f>+'Öğrenci Listesi'!H287</f>
        <v> </v>
      </c>
      <c r="I276" s="1">
        <f>+'Öğrenci Listesi'!K287</f>
        <v>0</v>
      </c>
      <c r="J276" s="72">
        <f>+'Öğrenci Listesi'!L287</f>
        <v>0</v>
      </c>
    </row>
    <row r="277" spans="5:10" ht="24.75" customHeight="1" hidden="1">
      <c r="E277" s="1">
        <f>IF('Öğrenci Listesi'!F288="",0,E276+1)</f>
        <v>0</v>
      </c>
      <c r="F277" s="1">
        <f>+'Öğrenci Listesi'!F288</f>
        <v>0</v>
      </c>
      <c r="G277" s="1">
        <f>+'Öğrenci Listesi'!G288</f>
        <v>0</v>
      </c>
      <c r="H277" s="1" t="str">
        <f>+'Öğrenci Listesi'!H288</f>
        <v> </v>
      </c>
      <c r="I277" s="1">
        <f>+'Öğrenci Listesi'!K288</f>
        <v>0</v>
      </c>
      <c r="J277" s="72">
        <f>+'Öğrenci Listesi'!L288</f>
        <v>0</v>
      </c>
    </row>
    <row r="278" spans="5:10" ht="24.75" customHeight="1" hidden="1">
      <c r="E278" s="1">
        <f>IF('Öğrenci Listesi'!F289="",0,E277+1)</f>
        <v>0</v>
      </c>
      <c r="F278" s="1">
        <f>+'Öğrenci Listesi'!F289</f>
        <v>0</v>
      </c>
      <c r="G278" s="1">
        <f>+'Öğrenci Listesi'!G289</f>
        <v>0</v>
      </c>
      <c r="H278" s="1" t="str">
        <f>+'Öğrenci Listesi'!H289</f>
        <v> </v>
      </c>
      <c r="I278" s="1">
        <f>+'Öğrenci Listesi'!K289</f>
        <v>0</v>
      </c>
      <c r="J278" s="72">
        <f>+'Öğrenci Listesi'!L289</f>
        <v>0</v>
      </c>
    </row>
    <row r="279" spans="5:10" ht="24.75" customHeight="1" hidden="1">
      <c r="E279" s="1">
        <f>IF('Öğrenci Listesi'!F290="",0,E278+1)</f>
        <v>0</v>
      </c>
      <c r="F279" s="1">
        <f>+'Öğrenci Listesi'!F290</f>
        <v>0</v>
      </c>
      <c r="G279" s="1">
        <f>+'Öğrenci Listesi'!G290</f>
        <v>0</v>
      </c>
      <c r="H279" s="1" t="str">
        <f>+'Öğrenci Listesi'!H290</f>
        <v> </v>
      </c>
      <c r="I279" s="1">
        <f>+'Öğrenci Listesi'!K290</f>
        <v>0</v>
      </c>
      <c r="J279" s="72">
        <f>+'Öğrenci Listesi'!L290</f>
        <v>0</v>
      </c>
    </row>
    <row r="280" spans="5:10" ht="24.75" customHeight="1" hidden="1">
      <c r="E280" s="1">
        <f>IF('Öğrenci Listesi'!F291="",0,E279+1)</f>
        <v>0</v>
      </c>
      <c r="F280" s="1">
        <f>+'Öğrenci Listesi'!F291</f>
        <v>0</v>
      </c>
      <c r="G280" s="1">
        <f>+'Öğrenci Listesi'!G291</f>
        <v>0</v>
      </c>
      <c r="H280" s="1" t="str">
        <f>+'Öğrenci Listesi'!H291</f>
        <v> </v>
      </c>
      <c r="I280" s="1">
        <f>+'Öğrenci Listesi'!K291</f>
        <v>0</v>
      </c>
      <c r="J280" s="72">
        <f>+'Öğrenci Listesi'!L291</f>
        <v>0</v>
      </c>
    </row>
    <row r="281" spans="5:10" ht="24.75" customHeight="1" hidden="1">
      <c r="E281" s="1">
        <f>IF('Öğrenci Listesi'!F292="",0,E280+1)</f>
        <v>0</v>
      </c>
      <c r="F281" s="1">
        <f>+'Öğrenci Listesi'!F292</f>
        <v>0</v>
      </c>
      <c r="G281" s="1">
        <f>+'Öğrenci Listesi'!G292</f>
        <v>0</v>
      </c>
      <c r="H281" s="1" t="str">
        <f>+'Öğrenci Listesi'!H292</f>
        <v> </v>
      </c>
      <c r="I281" s="1">
        <f>+'Öğrenci Listesi'!K292</f>
        <v>0</v>
      </c>
      <c r="J281" s="72">
        <f>+'Öğrenci Listesi'!L292</f>
        <v>0</v>
      </c>
    </row>
    <row r="282" spans="5:10" ht="24.75" customHeight="1" hidden="1">
      <c r="E282" s="1">
        <f>IF('Öğrenci Listesi'!F293="",0,E281+1)</f>
        <v>0</v>
      </c>
      <c r="F282" s="1">
        <f>+'Öğrenci Listesi'!F293</f>
        <v>0</v>
      </c>
      <c r="G282" s="1">
        <f>+'Öğrenci Listesi'!G293</f>
        <v>0</v>
      </c>
      <c r="H282" s="1" t="str">
        <f>+'Öğrenci Listesi'!H293</f>
        <v> </v>
      </c>
      <c r="I282" s="1">
        <f>+'Öğrenci Listesi'!K293</f>
        <v>0</v>
      </c>
      <c r="J282" s="72">
        <f>+'Öğrenci Listesi'!L293</f>
        <v>0</v>
      </c>
    </row>
    <row r="283" spans="5:10" ht="24.75" customHeight="1" hidden="1">
      <c r="E283" s="1">
        <f>IF('Öğrenci Listesi'!F294="",0,E282+1)</f>
        <v>0</v>
      </c>
      <c r="F283" s="1">
        <f>+'Öğrenci Listesi'!F294</f>
        <v>0</v>
      </c>
      <c r="G283" s="1">
        <f>+'Öğrenci Listesi'!G294</f>
        <v>0</v>
      </c>
      <c r="H283" s="1" t="str">
        <f>+'Öğrenci Listesi'!H294</f>
        <v> </v>
      </c>
      <c r="I283" s="1">
        <f>+'Öğrenci Listesi'!K294</f>
        <v>0</v>
      </c>
      <c r="J283" s="72">
        <f>+'Öğrenci Listesi'!L294</f>
        <v>0</v>
      </c>
    </row>
    <row r="284" spans="5:10" ht="24.75" customHeight="1" hidden="1">
      <c r="E284" s="1">
        <f>IF('Öğrenci Listesi'!F295="",0,E283+1)</f>
        <v>0</v>
      </c>
      <c r="F284" s="1">
        <f>+'Öğrenci Listesi'!F295</f>
        <v>0</v>
      </c>
      <c r="G284" s="1">
        <f>+'Öğrenci Listesi'!G295</f>
        <v>0</v>
      </c>
      <c r="H284" s="1" t="str">
        <f>+'Öğrenci Listesi'!H295</f>
        <v> </v>
      </c>
      <c r="I284" s="1">
        <f>+'Öğrenci Listesi'!K295</f>
        <v>0</v>
      </c>
      <c r="J284" s="72">
        <f>+'Öğrenci Listesi'!L295</f>
        <v>0</v>
      </c>
    </row>
    <row r="285" spans="5:10" ht="24.75" customHeight="1" hidden="1">
      <c r="E285" s="1">
        <f>IF('Öğrenci Listesi'!F296="",0,E284+1)</f>
        <v>0</v>
      </c>
      <c r="F285" s="1">
        <f>+'Öğrenci Listesi'!F296</f>
        <v>0</v>
      </c>
      <c r="G285" s="1">
        <f>+'Öğrenci Listesi'!G296</f>
        <v>0</v>
      </c>
      <c r="H285" s="1" t="str">
        <f>+'Öğrenci Listesi'!H296</f>
        <v> </v>
      </c>
      <c r="I285" s="1">
        <f>+'Öğrenci Listesi'!K296</f>
        <v>0</v>
      </c>
      <c r="J285" s="72">
        <f>+'Öğrenci Listesi'!L296</f>
        <v>0</v>
      </c>
    </row>
    <row r="286" spans="5:10" ht="24.75" customHeight="1" hidden="1">
      <c r="E286" s="1">
        <f>IF('Öğrenci Listesi'!F297="",0,E285+1)</f>
        <v>0</v>
      </c>
      <c r="F286" s="1">
        <f>+'Öğrenci Listesi'!F297</f>
        <v>0</v>
      </c>
      <c r="G286" s="1">
        <f>+'Öğrenci Listesi'!G297</f>
        <v>0</v>
      </c>
      <c r="H286" s="1" t="str">
        <f>+'Öğrenci Listesi'!H297</f>
        <v> </v>
      </c>
      <c r="I286" s="1">
        <f>+'Öğrenci Listesi'!K297</f>
        <v>0</v>
      </c>
      <c r="J286" s="72">
        <f>+'Öğrenci Listesi'!L297</f>
        <v>0</v>
      </c>
    </row>
    <row r="287" spans="5:10" ht="24.75" customHeight="1" hidden="1">
      <c r="E287" s="1">
        <f>IF('Öğrenci Listesi'!F298="",0,E286+1)</f>
        <v>0</v>
      </c>
      <c r="F287" s="1">
        <f>+'Öğrenci Listesi'!F298</f>
        <v>0</v>
      </c>
      <c r="G287" s="1">
        <f>+'Öğrenci Listesi'!G298</f>
        <v>0</v>
      </c>
      <c r="H287" s="1" t="str">
        <f>+'Öğrenci Listesi'!H298</f>
        <v> </v>
      </c>
      <c r="I287" s="1">
        <f>+'Öğrenci Listesi'!K298</f>
        <v>0</v>
      </c>
      <c r="J287" s="72">
        <f>+'Öğrenci Listesi'!L298</f>
        <v>0</v>
      </c>
    </row>
    <row r="288" spans="5:10" ht="24.75" customHeight="1" hidden="1">
      <c r="E288" s="1">
        <f>IF('Öğrenci Listesi'!F299="",0,E287+1)</f>
        <v>0</v>
      </c>
      <c r="F288" s="1">
        <f>+'Öğrenci Listesi'!F299</f>
        <v>0</v>
      </c>
      <c r="G288" s="1">
        <f>+'Öğrenci Listesi'!G299</f>
        <v>0</v>
      </c>
      <c r="H288" s="1" t="str">
        <f>+'Öğrenci Listesi'!H299</f>
        <v> </v>
      </c>
      <c r="I288" s="1">
        <f>+'Öğrenci Listesi'!K299</f>
        <v>0</v>
      </c>
      <c r="J288" s="72">
        <f>+'Öğrenci Listesi'!L299</f>
        <v>0</v>
      </c>
    </row>
    <row r="289" spans="5:10" ht="24.75" customHeight="1" hidden="1">
      <c r="E289" s="1">
        <f>IF('Öğrenci Listesi'!F300="",0,E288+1)</f>
        <v>0</v>
      </c>
      <c r="F289" s="1">
        <f>+'Öğrenci Listesi'!F300</f>
        <v>0</v>
      </c>
      <c r="G289" s="1">
        <f>+'Öğrenci Listesi'!G300</f>
        <v>0</v>
      </c>
      <c r="H289" s="1" t="str">
        <f>+'Öğrenci Listesi'!H300</f>
        <v> </v>
      </c>
      <c r="I289" s="1">
        <f>+'Öğrenci Listesi'!K300</f>
        <v>0</v>
      </c>
      <c r="J289" s="72">
        <f>+'Öğrenci Listesi'!L300</f>
        <v>0</v>
      </c>
    </row>
    <row r="290" spans="5:10" ht="24.75" customHeight="1" hidden="1">
      <c r="E290" s="1">
        <f>IF('Öğrenci Listesi'!F301="",0,E289+1)</f>
        <v>0</v>
      </c>
      <c r="F290" s="1">
        <f>+'Öğrenci Listesi'!F301</f>
        <v>0</v>
      </c>
      <c r="G290" s="1">
        <f>+'Öğrenci Listesi'!G301</f>
        <v>0</v>
      </c>
      <c r="H290" s="1" t="str">
        <f>+'Öğrenci Listesi'!H301</f>
        <v> </v>
      </c>
      <c r="I290" s="1">
        <f>+'Öğrenci Listesi'!K301</f>
        <v>0</v>
      </c>
      <c r="J290" s="72">
        <f>+'Öğrenci Listesi'!L301</f>
        <v>0</v>
      </c>
    </row>
    <row r="291" spans="5:10" ht="24.75" customHeight="1" hidden="1">
      <c r="E291" s="1">
        <f>IF('Öğrenci Listesi'!F302="",0,E290+1)</f>
        <v>0</v>
      </c>
      <c r="F291" s="1">
        <f>+'Öğrenci Listesi'!F302</f>
        <v>0</v>
      </c>
      <c r="G291" s="1">
        <f>+'Öğrenci Listesi'!G302</f>
        <v>0</v>
      </c>
      <c r="H291" s="1" t="str">
        <f>+'Öğrenci Listesi'!H302</f>
        <v> </v>
      </c>
      <c r="I291" s="1">
        <f>+'Öğrenci Listesi'!K302</f>
        <v>0</v>
      </c>
      <c r="J291" s="72">
        <f>+'Öğrenci Listesi'!L302</f>
        <v>0</v>
      </c>
    </row>
    <row r="292" spans="5:10" ht="24.75" customHeight="1" hidden="1">
      <c r="E292" s="1">
        <f>IF('Öğrenci Listesi'!F303="",0,E291+1)</f>
        <v>0</v>
      </c>
      <c r="F292" s="1">
        <f>+'Öğrenci Listesi'!F303</f>
        <v>0</v>
      </c>
      <c r="G292" s="1">
        <f>+'Öğrenci Listesi'!G303</f>
        <v>0</v>
      </c>
      <c r="H292" s="1" t="str">
        <f>+'Öğrenci Listesi'!H303</f>
        <v> </v>
      </c>
      <c r="I292" s="1">
        <f>+'Öğrenci Listesi'!K303</f>
        <v>0</v>
      </c>
      <c r="J292" s="72">
        <f>+'Öğrenci Listesi'!L303</f>
        <v>0</v>
      </c>
    </row>
    <row r="293" spans="5:10" ht="24.75" customHeight="1" hidden="1">
      <c r="E293" s="1">
        <f>IF('Öğrenci Listesi'!F304="",0,E292+1)</f>
        <v>0</v>
      </c>
      <c r="F293" s="1">
        <f>+'Öğrenci Listesi'!F304</f>
        <v>0</v>
      </c>
      <c r="G293" s="1">
        <f>+'Öğrenci Listesi'!G304</f>
        <v>0</v>
      </c>
      <c r="H293" s="1" t="str">
        <f>+'Öğrenci Listesi'!H304</f>
        <v> </v>
      </c>
      <c r="I293" s="1">
        <f>+'Öğrenci Listesi'!K304</f>
        <v>0</v>
      </c>
      <c r="J293" s="72">
        <f>+'Öğrenci Listesi'!L304</f>
        <v>0</v>
      </c>
    </row>
    <row r="294" spans="5:10" ht="24.75" customHeight="1" hidden="1">
      <c r="E294" s="1">
        <f>IF('Öğrenci Listesi'!F305="",0,E293+1)</f>
        <v>0</v>
      </c>
      <c r="F294" s="1">
        <f>+'Öğrenci Listesi'!F305</f>
        <v>0</v>
      </c>
      <c r="G294" s="1">
        <f>+'Öğrenci Listesi'!G305</f>
        <v>0</v>
      </c>
      <c r="H294" s="1" t="str">
        <f>+'Öğrenci Listesi'!H305</f>
        <v> </v>
      </c>
      <c r="I294" s="1">
        <f>+'Öğrenci Listesi'!K305</f>
        <v>0</v>
      </c>
      <c r="J294" s="72">
        <f>+'Öğrenci Listesi'!L305</f>
        <v>0</v>
      </c>
    </row>
    <row r="295" spans="5:10" ht="24.75" customHeight="1" hidden="1">
      <c r="E295" s="1">
        <f>IF('Öğrenci Listesi'!F306="",0,E294+1)</f>
        <v>0</v>
      </c>
      <c r="F295" s="1">
        <f>+'Öğrenci Listesi'!F306</f>
        <v>0</v>
      </c>
      <c r="G295" s="1">
        <f>+'Öğrenci Listesi'!G306</f>
        <v>0</v>
      </c>
      <c r="H295" s="1" t="str">
        <f>+'Öğrenci Listesi'!H306</f>
        <v> </v>
      </c>
      <c r="I295" s="1">
        <f>+'Öğrenci Listesi'!K306</f>
        <v>0</v>
      </c>
      <c r="J295" s="72">
        <f>+'Öğrenci Listesi'!L306</f>
        <v>0</v>
      </c>
    </row>
    <row r="296" spans="5:10" ht="24.75" customHeight="1" hidden="1">
      <c r="E296" s="1">
        <f>IF('Öğrenci Listesi'!F307="",0,E295+1)</f>
        <v>0</v>
      </c>
      <c r="F296" s="1">
        <f>+'Öğrenci Listesi'!F307</f>
        <v>0</v>
      </c>
      <c r="G296" s="1">
        <f>+'Öğrenci Listesi'!G307</f>
        <v>0</v>
      </c>
      <c r="H296" s="1" t="str">
        <f>+'Öğrenci Listesi'!H307</f>
        <v> </v>
      </c>
      <c r="I296" s="1">
        <f>+'Öğrenci Listesi'!K307</f>
        <v>0</v>
      </c>
      <c r="J296" s="72">
        <f>+'Öğrenci Listesi'!L307</f>
        <v>0</v>
      </c>
    </row>
    <row r="297" spans="5:10" ht="24.75" customHeight="1" hidden="1">
      <c r="E297" s="1">
        <f>IF('Öğrenci Listesi'!F308="",0,E296+1)</f>
        <v>0</v>
      </c>
      <c r="F297" s="1">
        <f>+'Öğrenci Listesi'!F308</f>
        <v>0</v>
      </c>
      <c r="G297" s="1">
        <f>+'Öğrenci Listesi'!G308</f>
        <v>0</v>
      </c>
      <c r="H297" s="1" t="str">
        <f>+'Öğrenci Listesi'!H308</f>
        <v> </v>
      </c>
      <c r="I297" s="1">
        <f>+'Öğrenci Listesi'!K308</f>
        <v>0</v>
      </c>
      <c r="J297" s="72">
        <f>+'Öğrenci Listesi'!L308</f>
        <v>0</v>
      </c>
    </row>
    <row r="298" spans="5:10" ht="24.75" customHeight="1" hidden="1">
      <c r="E298" s="1">
        <f>IF('Öğrenci Listesi'!F309="",0,E297+1)</f>
        <v>0</v>
      </c>
      <c r="F298" s="1">
        <f>+'Öğrenci Listesi'!F309</f>
        <v>0</v>
      </c>
      <c r="G298" s="1">
        <f>+'Öğrenci Listesi'!G309</f>
        <v>0</v>
      </c>
      <c r="H298" s="1" t="str">
        <f>+'Öğrenci Listesi'!H309</f>
        <v> </v>
      </c>
      <c r="I298" s="1">
        <f>+'Öğrenci Listesi'!K309</f>
        <v>0</v>
      </c>
      <c r="J298" s="72">
        <f>+'Öğrenci Listesi'!L309</f>
        <v>0</v>
      </c>
    </row>
    <row r="299" spans="5:10" ht="24.75" customHeight="1" hidden="1">
      <c r="E299" s="1">
        <f>IF('Öğrenci Listesi'!F310="",0,E298+1)</f>
        <v>0</v>
      </c>
      <c r="F299" s="1">
        <f>+'Öğrenci Listesi'!F310</f>
        <v>0</v>
      </c>
      <c r="G299" s="1">
        <f>+'Öğrenci Listesi'!G310</f>
        <v>0</v>
      </c>
      <c r="H299" s="1" t="str">
        <f>+'Öğrenci Listesi'!H310</f>
        <v> </v>
      </c>
      <c r="I299" s="1">
        <f>+'Öğrenci Listesi'!K310</f>
        <v>0</v>
      </c>
      <c r="J299" s="72">
        <f>+'Öğrenci Listesi'!L310</f>
        <v>0</v>
      </c>
    </row>
    <row r="300" spans="5:10" ht="24.75" customHeight="1" hidden="1">
      <c r="E300" s="1">
        <f>IF('Öğrenci Listesi'!F311="",0,E299+1)</f>
        <v>0</v>
      </c>
      <c r="F300" s="1">
        <f>+'Öğrenci Listesi'!F311</f>
        <v>0</v>
      </c>
      <c r="G300" s="1">
        <f>+'Öğrenci Listesi'!G311</f>
        <v>0</v>
      </c>
      <c r="H300" s="1" t="str">
        <f>+'Öğrenci Listesi'!H311</f>
        <v> </v>
      </c>
      <c r="I300" s="1">
        <f>+'Öğrenci Listesi'!K311</f>
        <v>0</v>
      </c>
      <c r="J300" s="72">
        <f>+'Öğrenci Listesi'!L311</f>
        <v>0</v>
      </c>
    </row>
    <row r="301" spans="5:10" ht="24.75" customHeight="1" hidden="1">
      <c r="E301" s="1">
        <f>IF('Öğrenci Listesi'!F312="",0,E300+1)</f>
        <v>0</v>
      </c>
      <c r="F301" s="1">
        <f>+'Öğrenci Listesi'!F312</f>
        <v>0</v>
      </c>
      <c r="G301" s="1">
        <f>+'Öğrenci Listesi'!G312</f>
        <v>0</v>
      </c>
      <c r="H301" s="1" t="str">
        <f>+'Öğrenci Listesi'!H312</f>
        <v> </v>
      </c>
      <c r="I301" s="1">
        <f>+'Öğrenci Listesi'!K312</f>
        <v>0</v>
      </c>
      <c r="J301" s="72">
        <f>+'Öğrenci Listesi'!L312</f>
        <v>0</v>
      </c>
    </row>
    <row r="302" spans="5:10" ht="24.75" customHeight="1" hidden="1">
      <c r="E302" s="1">
        <f>IF('Öğrenci Listesi'!F313="",0,E301+1)</f>
        <v>0</v>
      </c>
      <c r="F302" s="1">
        <f>+'Öğrenci Listesi'!F313</f>
        <v>0</v>
      </c>
      <c r="G302" s="1">
        <f>+'Öğrenci Listesi'!G313</f>
        <v>0</v>
      </c>
      <c r="H302" s="1" t="str">
        <f>+'Öğrenci Listesi'!H313</f>
        <v> </v>
      </c>
      <c r="I302" s="1">
        <f>+'Öğrenci Listesi'!K313</f>
        <v>0</v>
      </c>
      <c r="J302" s="72">
        <f>+'Öğrenci Listesi'!L313</f>
        <v>0</v>
      </c>
    </row>
    <row r="303" spans="5:10" ht="24.75" customHeight="1" hidden="1">
      <c r="E303" s="1">
        <f>IF('Öğrenci Listesi'!F314="",0,E302+1)</f>
        <v>0</v>
      </c>
      <c r="F303" s="1">
        <f>+'Öğrenci Listesi'!F314</f>
        <v>0</v>
      </c>
      <c r="G303" s="1">
        <f>+'Öğrenci Listesi'!G314</f>
        <v>0</v>
      </c>
      <c r="H303" s="1" t="str">
        <f>+'Öğrenci Listesi'!H314</f>
        <v> </v>
      </c>
      <c r="I303" s="1">
        <f>+'Öğrenci Listesi'!K314</f>
        <v>0</v>
      </c>
      <c r="J303" s="72">
        <f>+'Öğrenci Listesi'!L314</f>
        <v>0</v>
      </c>
    </row>
    <row r="304" spans="5:10" ht="24.75" customHeight="1" hidden="1">
      <c r="E304" s="1">
        <f>IF('Öğrenci Listesi'!F315="",0,E303+1)</f>
        <v>0</v>
      </c>
      <c r="F304" s="1">
        <f>+'Öğrenci Listesi'!F315</f>
        <v>0</v>
      </c>
      <c r="G304" s="1">
        <f>+'Öğrenci Listesi'!G315</f>
        <v>0</v>
      </c>
      <c r="H304" s="1" t="str">
        <f>+'Öğrenci Listesi'!H315</f>
        <v> </v>
      </c>
      <c r="I304" s="1">
        <f>+'Öğrenci Listesi'!K315</f>
        <v>0</v>
      </c>
      <c r="J304" s="72">
        <f>+'Öğrenci Listesi'!L315</f>
        <v>0</v>
      </c>
    </row>
    <row r="305" spans="5:10" ht="24.75" customHeight="1" hidden="1">
      <c r="E305" s="1">
        <f>IF('Öğrenci Listesi'!F316="",0,E304+1)</f>
        <v>0</v>
      </c>
      <c r="F305" s="1">
        <f>+'Öğrenci Listesi'!F316</f>
        <v>0</v>
      </c>
      <c r="G305" s="1">
        <f>+'Öğrenci Listesi'!G316</f>
        <v>0</v>
      </c>
      <c r="H305" s="1" t="str">
        <f>+'Öğrenci Listesi'!H316</f>
        <v> </v>
      </c>
      <c r="I305" s="1">
        <f>+'Öğrenci Listesi'!K316</f>
        <v>0</v>
      </c>
      <c r="J305" s="72">
        <f>+'Öğrenci Listesi'!L316</f>
        <v>0</v>
      </c>
    </row>
    <row r="306" spans="5:10" ht="24.75" customHeight="1" hidden="1">
      <c r="E306" s="1">
        <f>IF('Öğrenci Listesi'!F317="",0,E305+1)</f>
        <v>0</v>
      </c>
      <c r="F306" s="1">
        <f>+'Öğrenci Listesi'!F317</f>
        <v>0</v>
      </c>
      <c r="G306" s="1">
        <f>+'Öğrenci Listesi'!G317</f>
        <v>0</v>
      </c>
      <c r="H306" s="1" t="str">
        <f>+'Öğrenci Listesi'!H317</f>
        <v> </v>
      </c>
      <c r="I306" s="1">
        <f>+'Öğrenci Listesi'!K317</f>
        <v>0</v>
      </c>
      <c r="J306" s="72">
        <f>+'Öğrenci Listesi'!L317</f>
        <v>0</v>
      </c>
    </row>
    <row r="307" spans="5:10" ht="24.75" customHeight="1" hidden="1">
      <c r="E307" s="1">
        <f>IF('Öğrenci Listesi'!F318="",0,E306+1)</f>
        <v>0</v>
      </c>
      <c r="F307" s="1">
        <f>+'Öğrenci Listesi'!F318</f>
        <v>0</v>
      </c>
      <c r="G307" s="1">
        <f>+'Öğrenci Listesi'!G318</f>
        <v>0</v>
      </c>
      <c r="H307" s="1" t="str">
        <f>+'Öğrenci Listesi'!H318</f>
        <v> </v>
      </c>
      <c r="I307" s="1">
        <f>+'Öğrenci Listesi'!K318</f>
        <v>0</v>
      </c>
      <c r="J307" s="72">
        <f>+'Öğrenci Listesi'!L318</f>
        <v>0</v>
      </c>
    </row>
    <row r="308" spans="5:10" ht="24.75" customHeight="1" hidden="1">
      <c r="E308" s="1">
        <f>IF('Öğrenci Listesi'!F319="",0,E307+1)</f>
        <v>0</v>
      </c>
      <c r="F308" s="1">
        <f>+'Öğrenci Listesi'!F319</f>
        <v>0</v>
      </c>
      <c r="G308" s="1">
        <f>+'Öğrenci Listesi'!G319</f>
        <v>0</v>
      </c>
      <c r="H308" s="1" t="str">
        <f>+'Öğrenci Listesi'!H319</f>
        <v> </v>
      </c>
      <c r="I308" s="1">
        <f>+'Öğrenci Listesi'!K319</f>
        <v>0</v>
      </c>
      <c r="J308" s="72">
        <f>+'Öğrenci Listesi'!L319</f>
        <v>0</v>
      </c>
    </row>
    <row r="309" spans="5:10" ht="24.75" customHeight="1" hidden="1">
      <c r="E309" s="1">
        <f>IF('Öğrenci Listesi'!F320="",0,E308+1)</f>
        <v>0</v>
      </c>
      <c r="F309" s="1">
        <f>+'Öğrenci Listesi'!F320</f>
        <v>0</v>
      </c>
      <c r="G309" s="1">
        <f>+'Öğrenci Listesi'!G320</f>
        <v>0</v>
      </c>
      <c r="H309" s="1" t="str">
        <f>+'Öğrenci Listesi'!H320</f>
        <v> </v>
      </c>
      <c r="I309" s="1">
        <f>+'Öğrenci Listesi'!K320</f>
        <v>0</v>
      </c>
      <c r="J309" s="72">
        <f>+'Öğrenci Listesi'!L320</f>
        <v>0</v>
      </c>
    </row>
    <row r="310" spans="5:10" ht="24.75" customHeight="1" hidden="1">
      <c r="E310" s="1">
        <f>IF('Öğrenci Listesi'!F321="",0,E309+1)</f>
        <v>0</v>
      </c>
      <c r="F310" s="1">
        <f>+'Öğrenci Listesi'!F321</f>
        <v>0</v>
      </c>
      <c r="G310" s="1">
        <f>+'Öğrenci Listesi'!G321</f>
        <v>0</v>
      </c>
      <c r="H310" s="1" t="str">
        <f>+'Öğrenci Listesi'!H321</f>
        <v> </v>
      </c>
      <c r="I310" s="1">
        <f>+'Öğrenci Listesi'!K321</f>
        <v>0</v>
      </c>
      <c r="J310" s="72">
        <f>+'Öğrenci Listesi'!L321</f>
        <v>0</v>
      </c>
    </row>
    <row r="311" spans="5:10" ht="24.75" customHeight="1" hidden="1">
      <c r="E311" s="1">
        <f>IF('Öğrenci Listesi'!F322="",0,E310+1)</f>
        <v>0</v>
      </c>
      <c r="F311" s="1">
        <f>+'Öğrenci Listesi'!F322</f>
        <v>0</v>
      </c>
      <c r="G311" s="1">
        <f>+'Öğrenci Listesi'!G322</f>
        <v>0</v>
      </c>
      <c r="H311" s="1" t="str">
        <f>+'Öğrenci Listesi'!H322</f>
        <v> </v>
      </c>
      <c r="I311" s="1">
        <f>+'Öğrenci Listesi'!K322</f>
        <v>0</v>
      </c>
      <c r="J311" s="72">
        <f>+'Öğrenci Listesi'!L322</f>
        <v>0</v>
      </c>
    </row>
    <row r="312" spans="5:10" ht="24.75" customHeight="1" hidden="1">
      <c r="E312" s="1">
        <f>IF('Öğrenci Listesi'!F323="",0,E311+1)</f>
        <v>0</v>
      </c>
      <c r="F312" s="1">
        <f>+'Öğrenci Listesi'!F323</f>
        <v>0</v>
      </c>
      <c r="G312" s="1">
        <f>+'Öğrenci Listesi'!G323</f>
        <v>0</v>
      </c>
      <c r="H312" s="1" t="str">
        <f>+'Öğrenci Listesi'!H323</f>
        <v> </v>
      </c>
      <c r="I312" s="1">
        <f>+'Öğrenci Listesi'!K323</f>
        <v>0</v>
      </c>
      <c r="J312" s="72">
        <f>+'Öğrenci Listesi'!L323</f>
        <v>0</v>
      </c>
    </row>
    <row r="313" spans="5:10" ht="24.75" customHeight="1" hidden="1">
      <c r="E313" s="1">
        <f>IF('Öğrenci Listesi'!F324="",0,E312+1)</f>
        <v>0</v>
      </c>
      <c r="F313" s="1">
        <f>+'Öğrenci Listesi'!F324</f>
        <v>0</v>
      </c>
      <c r="G313" s="1">
        <f>+'Öğrenci Listesi'!G324</f>
        <v>0</v>
      </c>
      <c r="H313" s="1" t="str">
        <f>+'Öğrenci Listesi'!H324</f>
        <v> </v>
      </c>
      <c r="I313" s="1">
        <f>+'Öğrenci Listesi'!K324</f>
        <v>0</v>
      </c>
      <c r="J313" s="72">
        <f>+'Öğrenci Listesi'!L324</f>
        <v>0</v>
      </c>
    </row>
    <row r="314" spans="5:10" ht="24.75" customHeight="1" hidden="1">
      <c r="E314" s="1">
        <f>IF('Öğrenci Listesi'!F325="",0,E313+1)</f>
        <v>0</v>
      </c>
      <c r="F314" s="1">
        <f>+'Öğrenci Listesi'!F325</f>
        <v>0</v>
      </c>
      <c r="G314" s="1">
        <f>+'Öğrenci Listesi'!G325</f>
        <v>0</v>
      </c>
      <c r="H314" s="1" t="str">
        <f>+'Öğrenci Listesi'!H325</f>
        <v> </v>
      </c>
      <c r="I314" s="1">
        <f>+'Öğrenci Listesi'!K325</f>
        <v>0</v>
      </c>
      <c r="J314" s="72">
        <f>+'Öğrenci Listesi'!L325</f>
        <v>0</v>
      </c>
    </row>
    <row r="315" spans="5:10" ht="24.75" customHeight="1" hidden="1">
      <c r="E315" s="1">
        <f>IF('Öğrenci Listesi'!F326="",0,E314+1)</f>
        <v>0</v>
      </c>
      <c r="F315" s="1">
        <f>+'Öğrenci Listesi'!F326</f>
        <v>0</v>
      </c>
      <c r="G315" s="1">
        <f>+'Öğrenci Listesi'!G326</f>
        <v>0</v>
      </c>
      <c r="H315" s="1" t="str">
        <f>+'Öğrenci Listesi'!H326</f>
        <v> </v>
      </c>
      <c r="I315" s="1">
        <f>+'Öğrenci Listesi'!K326</f>
        <v>0</v>
      </c>
      <c r="J315" s="72">
        <f>+'Öğrenci Listesi'!L326</f>
        <v>0</v>
      </c>
    </row>
    <row r="316" spans="5:10" ht="24.75" customHeight="1" hidden="1">
      <c r="E316" s="1">
        <f>IF('Öğrenci Listesi'!F327="",0,E315+1)</f>
        <v>0</v>
      </c>
      <c r="F316" s="1">
        <f>+'Öğrenci Listesi'!F327</f>
        <v>0</v>
      </c>
      <c r="G316" s="1">
        <f>+'Öğrenci Listesi'!G327</f>
        <v>0</v>
      </c>
      <c r="H316" s="1" t="str">
        <f>+'Öğrenci Listesi'!H327</f>
        <v> </v>
      </c>
      <c r="I316" s="1">
        <f>+'Öğrenci Listesi'!K327</f>
        <v>0</v>
      </c>
      <c r="J316" s="72">
        <f>+'Öğrenci Listesi'!L327</f>
        <v>0</v>
      </c>
    </row>
    <row r="317" spans="5:10" ht="24.75" customHeight="1" hidden="1">
      <c r="E317" s="1">
        <f>IF('Öğrenci Listesi'!F328="",0,E316+1)</f>
        <v>0</v>
      </c>
      <c r="F317" s="1">
        <f>+'Öğrenci Listesi'!F328</f>
        <v>0</v>
      </c>
      <c r="G317" s="1">
        <f>+'Öğrenci Listesi'!G328</f>
        <v>0</v>
      </c>
      <c r="H317" s="1" t="str">
        <f>+'Öğrenci Listesi'!H328</f>
        <v> </v>
      </c>
      <c r="I317" s="1">
        <f>+'Öğrenci Listesi'!K328</f>
        <v>0</v>
      </c>
      <c r="J317" s="72">
        <f>+'Öğrenci Listesi'!L328</f>
        <v>0</v>
      </c>
    </row>
    <row r="318" spans="5:10" ht="24.75" customHeight="1" hidden="1">
      <c r="E318" s="1">
        <f>IF('Öğrenci Listesi'!F329="",0,E317+1)</f>
        <v>0</v>
      </c>
      <c r="F318" s="1">
        <f>+'Öğrenci Listesi'!F329</f>
        <v>0</v>
      </c>
      <c r="G318" s="1">
        <f>+'Öğrenci Listesi'!G329</f>
        <v>0</v>
      </c>
      <c r="H318" s="1" t="str">
        <f>+'Öğrenci Listesi'!H329</f>
        <v> </v>
      </c>
      <c r="I318" s="1">
        <f>+'Öğrenci Listesi'!K329</f>
        <v>0</v>
      </c>
      <c r="J318" s="72">
        <f>+'Öğrenci Listesi'!L329</f>
        <v>0</v>
      </c>
    </row>
    <row r="319" spans="5:10" ht="24.75" customHeight="1" hidden="1">
      <c r="E319" s="1">
        <f>IF('Öğrenci Listesi'!F330="",0,E318+1)</f>
        <v>0</v>
      </c>
      <c r="F319" s="1">
        <f>+'Öğrenci Listesi'!F330</f>
        <v>0</v>
      </c>
      <c r="G319" s="1">
        <f>+'Öğrenci Listesi'!G330</f>
        <v>0</v>
      </c>
      <c r="H319" s="1" t="str">
        <f>+'Öğrenci Listesi'!H330</f>
        <v> </v>
      </c>
      <c r="I319" s="1">
        <f>+'Öğrenci Listesi'!K330</f>
        <v>0</v>
      </c>
      <c r="J319" s="72">
        <f>+'Öğrenci Listesi'!L330</f>
        <v>0</v>
      </c>
    </row>
    <row r="320" spans="5:10" ht="24.75" customHeight="1" hidden="1">
      <c r="E320" s="1">
        <f>IF('Öğrenci Listesi'!F331="",0,E319+1)</f>
        <v>0</v>
      </c>
      <c r="F320" s="1">
        <f>+'Öğrenci Listesi'!F331</f>
        <v>0</v>
      </c>
      <c r="G320" s="1">
        <f>+'Öğrenci Listesi'!G331</f>
        <v>0</v>
      </c>
      <c r="H320" s="1" t="str">
        <f>+'Öğrenci Listesi'!H331</f>
        <v> </v>
      </c>
      <c r="I320" s="1">
        <f>+'Öğrenci Listesi'!K331</f>
        <v>0</v>
      </c>
      <c r="J320" s="72">
        <f>+'Öğrenci Listesi'!L331</f>
        <v>0</v>
      </c>
    </row>
    <row r="321" spans="5:10" ht="24.75" customHeight="1" hidden="1">
      <c r="E321" s="1">
        <f>IF('Öğrenci Listesi'!F332="",0,E320+1)</f>
        <v>0</v>
      </c>
      <c r="F321" s="1">
        <f>+'Öğrenci Listesi'!F332</f>
        <v>0</v>
      </c>
      <c r="G321" s="1">
        <f>+'Öğrenci Listesi'!G332</f>
        <v>0</v>
      </c>
      <c r="H321" s="1" t="str">
        <f>+'Öğrenci Listesi'!H332</f>
        <v> </v>
      </c>
      <c r="I321" s="1">
        <f>+'Öğrenci Listesi'!K332</f>
        <v>0</v>
      </c>
      <c r="J321" s="72">
        <f>+'Öğrenci Listesi'!L332</f>
        <v>0</v>
      </c>
    </row>
    <row r="322" spans="5:10" ht="24.75" customHeight="1" hidden="1">
      <c r="E322" s="1">
        <f>IF('Öğrenci Listesi'!F333="",0,E321+1)</f>
        <v>0</v>
      </c>
      <c r="F322" s="1">
        <f>+'Öğrenci Listesi'!F333</f>
        <v>0</v>
      </c>
      <c r="G322" s="1">
        <f>+'Öğrenci Listesi'!G333</f>
        <v>0</v>
      </c>
      <c r="H322" s="1" t="str">
        <f>+'Öğrenci Listesi'!H333</f>
        <v> </v>
      </c>
      <c r="I322" s="1">
        <f>+'Öğrenci Listesi'!K333</f>
        <v>0</v>
      </c>
      <c r="J322" s="72">
        <f>+'Öğrenci Listesi'!L333</f>
        <v>0</v>
      </c>
    </row>
    <row r="323" spans="5:10" ht="24.75" customHeight="1" hidden="1">
      <c r="E323" s="1">
        <f>IF('Öğrenci Listesi'!F334="",0,E322+1)</f>
        <v>0</v>
      </c>
      <c r="F323" s="1">
        <f>+'Öğrenci Listesi'!F334</f>
        <v>0</v>
      </c>
      <c r="G323" s="1">
        <f>+'Öğrenci Listesi'!G334</f>
        <v>0</v>
      </c>
      <c r="H323" s="1" t="str">
        <f>+'Öğrenci Listesi'!H334</f>
        <v> </v>
      </c>
      <c r="I323" s="1">
        <f>+'Öğrenci Listesi'!K334</f>
        <v>0</v>
      </c>
      <c r="J323" s="72">
        <f>+'Öğrenci Listesi'!L334</f>
        <v>0</v>
      </c>
    </row>
    <row r="324" spans="5:10" ht="24.75" customHeight="1" hidden="1">
      <c r="E324" s="1">
        <f>IF('Öğrenci Listesi'!F335="",0,E323+1)</f>
        <v>0</v>
      </c>
      <c r="F324" s="1">
        <f>+'Öğrenci Listesi'!F335</f>
        <v>0</v>
      </c>
      <c r="G324" s="1">
        <f>+'Öğrenci Listesi'!G335</f>
        <v>0</v>
      </c>
      <c r="H324" s="1" t="str">
        <f>+'Öğrenci Listesi'!H335</f>
        <v> </v>
      </c>
      <c r="I324" s="1">
        <f>+'Öğrenci Listesi'!K335</f>
        <v>0</v>
      </c>
      <c r="J324" s="72">
        <f>+'Öğrenci Listesi'!L335</f>
        <v>0</v>
      </c>
    </row>
    <row r="325" spans="5:10" ht="24.75" customHeight="1" hidden="1">
      <c r="E325" s="1">
        <f>IF('Öğrenci Listesi'!F336="",0,E324+1)</f>
        <v>0</v>
      </c>
      <c r="F325" s="1">
        <f>+'Öğrenci Listesi'!F336</f>
        <v>0</v>
      </c>
      <c r="G325" s="1">
        <f>+'Öğrenci Listesi'!G336</f>
        <v>0</v>
      </c>
      <c r="H325" s="1" t="str">
        <f>+'Öğrenci Listesi'!H336</f>
        <v> </v>
      </c>
      <c r="I325" s="1">
        <f>+'Öğrenci Listesi'!K336</f>
        <v>0</v>
      </c>
      <c r="J325" s="72">
        <f>+'Öğrenci Listesi'!L336</f>
        <v>0</v>
      </c>
    </row>
    <row r="326" spans="5:10" ht="24.75" customHeight="1" hidden="1">
      <c r="E326" s="1">
        <f>IF('Öğrenci Listesi'!F337="",0,E325+1)</f>
        <v>0</v>
      </c>
      <c r="F326" s="1">
        <f>+'Öğrenci Listesi'!F337</f>
        <v>0</v>
      </c>
      <c r="G326" s="1">
        <f>+'Öğrenci Listesi'!G337</f>
        <v>0</v>
      </c>
      <c r="H326" s="1" t="str">
        <f>+'Öğrenci Listesi'!H337</f>
        <v> </v>
      </c>
      <c r="I326" s="1">
        <f>+'Öğrenci Listesi'!K337</f>
        <v>0</v>
      </c>
      <c r="J326" s="72">
        <f>+'Öğrenci Listesi'!L337</f>
        <v>0</v>
      </c>
    </row>
    <row r="327" spans="5:10" ht="24.75" customHeight="1" hidden="1">
      <c r="E327" s="1">
        <f>IF('Öğrenci Listesi'!F338="",0,E326+1)</f>
        <v>0</v>
      </c>
      <c r="F327" s="1">
        <f>+'Öğrenci Listesi'!F338</f>
        <v>0</v>
      </c>
      <c r="G327" s="1">
        <f>+'Öğrenci Listesi'!G338</f>
        <v>0</v>
      </c>
      <c r="H327" s="1" t="str">
        <f>+'Öğrenci Listesi'!H338</f>
        <v> </v>
      </c>
      <c r="I327" s="1">
        <f>+'Öğrenci Listesi'!K338</f>
        <v>0</v>
      </c>
      <c r="J327" s="72">
        <f>+'Öğrenci Listesi'!L338</f>
        <v>0</v>
      </c>
    </row>
    <row r="328" spans="5:10" ht="24.75" customHeight="1" hidden="1">
      <c r="E328" s="1">
        <f>IF('Öğrenci Listesi'!F339="",0,E327+1)</f>
        <v>0</v>
      </c>
      <c r="F328" s="1">
        <f>+'Öğrenci Listesi'!F339</f>
        <v>0</v>
      </c>
      <c r="G328" s="1">
        <f>+'Öğrenci Listesi'!G339</f>
        <v>0</v>
      </c>
      <c r="H328" s="1" t="str">
        <f>+'Öğrenci Listesi'!H339</f>
        <v> </v>
      </c>
      <c r="I328" s="1">
        <f>+'Öğrenci Listesi'!K339</f>
        <v>0</v>
      </c>
      <c r="J328" s="72">
        <f>+'Öğrenci Listesi'!L339</f>
        <v>0</v>
      </c>
    </row>
    <row r="329" spans="5:10" ht="24.75" customHeight="1" hidden="1">
      <c r="E329" s="1">
        <f>IF('Öğrenci Listesi'!F340="",0,E328+1)</f>
        <v>0</v>
      </c>
      <c r="F329" s="1">
        <f>+'Öğrenci Listesi'!F340</f>
        <v>0</v>
      </c>
      <c r="G329" s="1">
        <f>+'Öğrenci Listesi'!G340</f>
        <v>0</v>
      </c>
      <c r="H329" s="1" t="str">
        <f>+'Öğrenci Listesi'!H340</f>
        <v> </v>
      </c>
      <c r="I329" s="1">
        <f>+'Öğrenci Listesi'!K340</f>
        <v>0</v>
      </c>
      <c r="J329" s="72">
        <f>+'Öğrenci Listesi'!L340</f>
        <v>0</v>
      </c>
    </row>
    <row r="330" spans="5:10" ht="24.75" customHeight="1" hidden="1">
      <c r="E330" s="1">
        <f>IF('Öğrenci Listesi'!F341="",0,E329+1)</f>
        <v>0</v>
      </c>
      <c r="F330" s="1">
        <f>+'Öğrenci Listesi'!F341</f>
        <v>0</v>
      </c>
      <c r="G330" s="1">
        <f>+'Öğrenci Listesi'!G341</f>
        <v>0</v>
      </c>
      <c r="H330" s="1" t="str">
        <f>+'Öğrenci Listesi'!H341</f>
        <v> </v>
      </c>
      <c r="I330" s="1">
        <f>+'Öğrenci Listesi'!K341</f>
        <v>0</v>
      </c>
      <c r="J330" s="72">
        <f>+'Öğrenci Listesi'!L341</f>
        <v>0</v>
      </c>
    </row>
    <row r="331" spans="5:10" ht="24.75" customHeight="1" hidden="1">
      <c r="E331" s="1">
        <f>IF('Öğrenci Listesi'!F342="",0,E330+1)</f>
        <v>0</v>
      </c>
      <c r="F331" s="1">
        <f>+'Öğrenci Listesi'!F342</f>
        <v>0</v>
      </c>
      <c r="G331" s="1">
        <f>+'Öğrenci Listesi'!G342</f>
        <v>0</v>
      </c>
      <c r="H331" s="1" t="str">
        <f>+'Öğrenci Listesi'!H342</f>
        <v> </v>
      </c>
      <c r="I331" s="1">
        <f>+'Öğrenci Listesi'!K342</f>
        <v>0</v>
      </c>
      <c r="J331" s="72">
        <f>+'Öğrenci Listesi'!L342</f>
        <v>0</v>
      </c>
    </row>
    <row r="332" spans="5:10" ht="24.75" customHeight="1" hidden="1">
      <c r="E332" s="1">
        <f>IF('Öğrenci Listesi'!F343="",0,E331+1)</f>
        <v>0</v>
      </c>
      <c r="F332" s="1">
        <f>+'Öğrenci Listesi'!F343</f>
        <v>0</v>
      </c>
      <c r="G332" s="1">
        <f>+'Öğrenci Listesi'!G343</f>
        <v>0</v>
      </c>
      <c r="H332" s="1" t="str">
        <f>+'Öğrenci Listesi'!H343</f>
        <v> </v>
      </c>
      <c r="I332" s="1">
        <f>+'Öğrenci Listesi'!K343</f>
        <v>0</v>
      </c>
      <c r="J332" s="72">
        <f>+'Öğrenci Listesi'!L343</f>
        <v>0</v>
      </c>
    </row>
    <row r="333" spans="5:10" ht="24.75" customHeight="1" hidden="1">
      <c r="E333" s="1">
        <f>IF('Öğrenci Listesi'!F344="",0,E332+1)</f>
        <v>0</v>
      </c>
      <c r="F333" s="1">
        <f>+'Öğrenci Listesi'!F344</f>
        <v>0</v>
      </c>
      <c r="G333" s="1">
        <f>+'Öğrenci Listesi'!G344</f>
        <v>0</v>
      </c>
      <c r="H333" s="1" t="str">
        <f>+'Öğrenci Listesi'!H344</f>
        <v> </v>
      </c>
      <c r="I333" s="1">
        <f>+'Öğrenci Listesi'!K344</f>
        <v>0</v>
      </c>
      <c r="J333" s="72">
        <f>+'Öğrenci Listesi'!L344</f>
        <v>0</v>
      </c>
    </row>
    <row r="334" spans="5:10" ht="24.75" customHeight="1" hidden="1">
      <c r="E334" s="1">
        <f>IF('Öğrenci Listesi'!F345="",0,E333+1)</f>
        <v>0</v>
      </c>
      <c r="F334" s="1">
        <f>+'Öğrenci Listesi'!F345</f>
        <v>0</v>
      </c>
      <c r="G334" s="1">
        <f>+'Öğrenci Listesi'!G345</f>
        <v>0</v>
      </c>
      <c r="H334" s="1" t="str">
        <f>+'Öğrenci Listesi'!H345</f>
        <v> </v>
      </c>
      <c r="I334" s="1">
        <f>+'Öğrenci Listesi'!K345</f>
        <v>0</v>
      </c>
      <c r="J334" s="72">
        <f>+'Öğrenci Listesi'!L345</f>
        <v>0</v>
      </c>
    </row>
    <row r="335" spans="5:10" ht="24.75" customHeight="1" hidden="1">
      <c r="E335" s="1">
        <f>IF('Öğrenci Listesi'!F346="",0,E334+1)</f>
        <v>0</v>
      </c>
      <c r="F335" s="1">
        <f>+'Öğrenci Listesi'!F346</f>
        <v>0</v>
      </c>
      <c r="G335" s="1">
        <f>+'Öğrenci Listesi'!G346</f>
        <v>0</v>
      </c>
      <c r="H335" s="1" t="str">
        <f>+'Öğrenci Listesi'!H346</f>
        <v> </v>
      </c>
      <c r="I335" s="1">
        <f>+'Öğrenci Listesi'!K346</f>
        <v>0</v>
      </c>
      <c r="J335" s="72">
        <f>+'Öğrenci Listesi'!L346</f>
        <v>0</v>
      </c>
    </row>
    <row r="336" spans="5:10" ht="24.75" customHeight="1" hidden="1">
      <c r="E336" s="1">
        <f>IF('Öğrenci Listesi'!F347="",0,E335+1)</f>
        <v>0</v>
      </c>
      <c r="F336" s="1">
        <f>+'Öğrenci Listesi'!F347</f>
        <v>0</v>
      </c>
      <c r="G336" s="1">
        <f>+'Öğrenci Listesi'!G347</f>
        <v>0</v>
      </c>
      <c r="H336" s="1" t="str">
        <f>+'Öğrenci Listesi'!H347</f>
        <v> </v>
      </c>
      <c r="I336" s="1">
        <f>+'Öğrenci Listesi'!K347</f>
        <v>0</v>
      </c>
      <c r="J336" s="72">
        <f>+'Öğrenci Listesi'!L347</f>
        <v>0</v>
      </c>
    </row>
    <row r="337" spans="5:10" ht="24.75" customHeight="1" hidden="1">
      <c r="E337" s="1">
        <f>IF('Öğrenci Listesi'!F348="",0,E336+1)</f>
        <v>0</v>
      </c>
      <c r="F337" s="1">
        <f>+'Öğrenci Listesi'!F348</f>
        <v>0</v>
      </c>
      <c r="G337" s="1">
        <f>+'Öğrenci Listesi'!G348</f>
        <v>0</v>
      </c>
      <c r="H337" s="1" t="str">
        <f>+'Öğrenci Listesi'!H348</f>
        <v> </v>
      </c>
      <c r="I337" s="1">
        <f>+'Öğrenci Listesi'!K348</f>
        <v>0</v>
      </c>
      <c r="J337" s="72">
        <f>+'Öğrenci Listesi'!L348</f>
        <v>0</v>
      </c>
    </row>
    <row r="338" spans="5:10" ht="24.75" customHeight="1" hidden="1">
      <c r="E338" s="1">
        <f>IF('Öğrenci Listesi'!F349="",0,E337+1)</f>
        <v>0</v>
      </c>
      <c r="F338" s="1">
        <f>+'Öğrenci Listesi'!F349</f>
        <v>0</v>
      </c>
      <c r="G338" s="1">
        <f>+'Öğrenci Listesi'!G349</f>
        <v>0</v>
      </c>
      <c r="H338" s="1" t="str">
        <f>+'Öğrenci Listesi'!H349</f>
        <v> </v>
      </c>
      <c r="I338" s="1">
        <f>+'Öğrenci Listesi'!K349</f>
        <v>0</v>
      </c>
      <c r="J338" s="72">
        <f>+'Öğrenci Listesi'!L349</f>
        <v>0</v>
      </c>
    </row>
    <row r="339" spans="5:10" ht="24.75" customHeight="1" hidden="1">
      <c r="E339" s="1">
        <f>IF('Öğrenci Listesi'!F350="",0,E338+1)</f>
        <v>0</v>
      </c>
      <c r="F339" s="1">
        <f>+'Öğrenci Listesi'!F350</f>
        <v>0</v>
      </c>
      <c r="G339" s="1">
        <f>+'Öğrenci Listesi'!G350</f>
        <v>0</v>
      </c>
      <c r="H339" s="1" t="str">
        <f>+'Öğrenci Listesi'!H350</f>
        <v> </v>
      </c>
      <c r="I339" s="1">
        <f>+'Öğrenci Listesi'!K350</f>
        <v>0</v>
      </c>
      <c r="J339" s="72">
        <f>+'Öğrenci Listesi'!L350</f>
        <v>0</v>
      </c>
    </row>
    <row r="340" spans="5:10" ht="24.75" customHeight="1" hidden="1">
      <c r="E340" s="1">
        <f>IF('Öğrenci Listesi'!F351="",0,E339+1)</f>
        <v>0</v>
      </c>
      <c r="F340" s="1">
        <f>+'Öğrenci Listesi'!F351</f>
        <v>0</v>
      </c>
      <c r="G340" s="1">
        <f>+'Öğrenci Listesi'!G351</f>
        <v>0</v>
      </c>
      <c r="H340" s="1" t="str">
        <f>+'Öğrenci Listesi'!H351</f>
        <v> </v>
      </c>
      <c r="I340" s="1">
        <f>+'Öğrenci Listesi'!K351</f>
        <v>0</v>
      </c>
      <c r="J340" s="72">
        <f>+'Öğrenci Listesi'!L351</f>
        <v>0</v>
      </c>
    </row>
    <row r="341" spans="5:10" ht="24.75" customHeight="1" hidden="1">
      <c r="E341" s="1">
        <f>IF('Öğrenci Listesi'!F352="",0,E340+1)</f>
        <v>0</v>
      </c>
      <c r="F341" s="1">
        <f>+'Öğrenci Listesi'!F352</f>
        <v>0</v>
      </c>
      <c r="G341" s="1">
        <f>+'Öğrenci Listesi'!G352</f>
        <v>0</v>
      </c>
      <c r="H341" s="1" t="str">
        <f>+'Öğrenci Listesi'!H352</f>
        <v> </v>
      </c>
      <c r="I341" s="1">
        <f>+'Öğrenci Listesi'!K352</f>
        <v>0</v>
      </c>
      <c r="J341" s="72">
        <f>+'Öğrenci Listesi'!L352</f>
        <v>0</v>
      </c>
    </row>
    <row r="342" spans="5:10" ht="24.75" customHeight="1" hidden="1">
      <c r="E342" s="1">
        <f>IF('Öğrenci Listesi'!F353="",0,E341+1)</f>
        <v>0</v>
      </c>
      <c r="F342" s="1">
        <f>+'Öğrenci Listesi'!F353</f>
        <v>0</v>
      </c>
      <c r="G342" s="1">
        <f>+'Öğrenci Listesi'!G353</f>
        <v>0</v>
      </c>
      <c r="H342" s="1" t="str">
        <f>+'Öğrenci Listesi'!H353</f>
        <v> </v>
      </c>
      <c r="I342" s="1">
        <f>+'Öğrenci Listesi'!K353</f>
        <v>0</v>
      </c>
      <c r="J342" s="72">
        <f>+'Öğrenci Listesi'!L353</f>
        <v>0</v>
      </c>
    </row>
    <row r="343" spans="5:10" ht="24.75" customHeight="1" hidden="1">
      <c r="E343" s="1">
        <f>IF('Öğrenci Listesi'!F354="",0,E342+1)</f>
        <v>0</v>
      </c>
      <c r="F343" s="1">
        <f>+'Öğrenci Listesi'!F354</f>
        <v>0</v>
      </c>
      <c r="G343" s="1">
        <f>+'Öğrenci Listesi'!G354</f>
        <v>0</v>
      </c>
      <c r="H343" s="1" t="str">
        <f>+'Öğrenci Listesi'!H354</f>
        <v> </v>
      </c>
      <c r="I343" s="1">
        <f>+'Öğrenci Listesi'!K354</f>
        <v>0</v>
      </c>
      <c r="J343" s="72">
        <f>+'Öğrenci Listesi'!L354</f>
        <v>0</v>
      </c>
    </row>
    <row r="344" spans="5:10" ht="24.75" customHeight="1" hidden="1">
      <c r="E344" s="1">
        <f>IF('Öğrenci Listesi'!F355="",0,E343+1)</f>
        <v>0</v>
      </c>
      <c r="F344" s="1">
        <f>+'Öğrenci Listesi'!F355</f>
        <v>0</v>
      </c>
      <c r="G344" s="1">
        <f>+'Öğrenci Listesi'!G355</f>
        <v>0</v>
      </c>
      <c r="H344" s="1" t="str">
        <f>+'Öğrenci Listesi'!H355</f>
        <v> </v>
      </c>
      <c r="I344" s="1">
        <f>+'Öğrenci Listesi'!K355</f>
        <v>0</v>
      </c>
      <c r="J344" s="72">
        <f>+'Öğrenci Listesi'!L355</f>
        <v>0</v>
      </c>
    </row>
    <row r="345" spans="5:10" ht="24.75" customHeight="1" hidden="1">
      <c r="E345" s="1">
        <f>IF('Öğrenci Listesi'!F356="",0,E344+1)</f>
        <v>0</v>
      </c>
      <c r="F345" s="1">
        <f>+'Öğrenci Listesi'!F356</f>
        <v>0</v>
      </c>
      <c r="G345" s="1">
        <f>+'Öğrenci Listesi'!G356</f>
        <v>0</v>
      </c>
      <c r="H345" s="1" t="str">
        <f>+'Öğrenci Listesi'!H356</f>
        <v> </v>
      </c>
      <c r="I345" s="1">
        <f>+'Öğrenci Listesi'!K356</f>
        <v>0</v>
      </c>
      <c r="J345" s="72">
        <f>+'Öğrenci Listesi'!L356</f>
        <v>0</v>
      </c>
    </row>
    <row r="346" spans="5:10" ht="24.75" customHeight="1" hidden="1">
      <c r="E346" s="1">
        <f>IF('Öğrenci Listesi'!F357="",0,E345+1)</f>
        <v>0</v>
      </c>
      <c r="F346" s="1">
        <f>+'Öğrenci Listesi'!F357</f>
        <v>0</v>
      </c>
      <c r="G346" s="1">
        <f>+'Öğrenci Listesi'!G357</f>
        <v>0</v>
      </c>
      <c r="H346" s="1" t="str">
        <f>+'Öğrenci Listesi'!H357</f>
        <v> </v>
      </c>
      <c r="I346" s="1">
        <f>+'Öğrenci Listesi'!K357</f>
        <v>0</v>
      </c>
      <c r="J346" s="72">
        <f>+'Öğrenci Listesi'!L357</f>
        <v>0</v>
      </c>
    </row>
    <row r="347" spans="5:10" ht="24.75" customHeight="1" hidden="1">
      <c r="E347" s="1">
        <f>IF('Öğrenci Listesi'!F358="",0,E346+1)</f>
        <v>0</v>
      </c>
      <c r="F347" s="1">
        <f>+'Öğrenci Listesi'!F358</f>
        <v>0</v>
      </c>
      <c r="G347" s="1">
        <f>+'Öğrenci Listesi'!G358</f>
        <v>0</v>
      </c>
      <c r="H347" s="1" t="str">
        <f>+'Öğrenci Listesi'!H358</f>
        <v> </v>
      </c>
      <c r="I347" s="1">
        <f>+'Öğrenci Listesi'!K358</f>
        <v>0</v>
      </c>
      <c r="J347" s="72">
        <f>+'Öğrenci Listesi'!L358</f>
        <v>0</v>
      </c>
    </row>
    <row r="348" spans="5:10" ht="24.75" customHeight="1" hidden="1">
      <c r="E348" s="1">
        <f>IF('Öğrenci Listesi'!F359="",0,E347+1)</f>
        <v>0</v>
      </c>
      <c r="F348" s="1">
        <f>+'Öğrenci Listesi'!F359</f>
        <v>0</v>
      </c>
      <c r="G348" s="1">
        <f>+'Öğrenci Listesi'!G359</f>
        <v>0</v>
      </c>
      <c r="H348" s="1" t="str">
        <f>+'Öğrenci Listesi'!H359</f>
        <v> </v>
      </c>
      <c r="I348" s="1">
        <f>+'Öğrenci Listesi'!K359</f>
        <v>0</v>
      </c>
      <c r="J348" s="72">
        <f>+'Öğrenci Listesi'!L359</f>
        <v>0</v>
      </c>
    </row>
    <row r="349" spans="5:10" ht="24.75" customHeight="1" hidden="1">
      <c r="E349" s="1">
        <f>IF('Öğrenci Listesi'!F360="",0,E348+1)</f>
        <v>0</v>
      </c>
      <c r="F349" s="1">
        <f>+'Öğrenci Listesi'!F360</f>
        <v>0</v>
      </c>
      <c r="G349" s="1">
        <f>+'Öğrenci Listesi'!G360</f>
        <v>0</v>
      </c>
      <c r="H349" s="1" t="str">
        <f>+'Öğrenci Listesi'!H360</f>
        <v> </v>
      </c>
      <c r="I349" s="1">
        <f>+'Öğrenci Listesi'!K360</f>
        <v>0</v>
      </c>
      <c r="J349" s="72">
        <f>+'Öğrenci Listesi'!L360</f>
        <v>0</v>
      </c>
    </row>
    <row r="350" spans="5:10" ht="24.75" customHeight="1" hidden="1">
      <c r="E350" s="1">
        <f>IF('Öğrenci Listesi'!F361="",0,E349+1)</f>
        <v>0</v>
      </c>
      <c r="F350" s="1">
        <f>+'Öğrenci Listesi'!F361</f>
        <v>0</v>
      </c>
      <c r="G350" s="1">
        <f>+'Öğrenci Listesi'!G361</f>
        <v>0</v>
      </c>
      <c r="H350" s="1" t="str">
        <f>+'Öğrenci Listesi'!H361</f>
        <v> </v>
      </c>
      <c r="I350" s="1">
        <f>+'Öğrenci Listesi'!K361</f>
        <v>0</v>
      </c>
      <c r="J350" s="72">
        <f>+'Öğrenci Listesi'!L361</f>
        <v>0</v>
      </c>
    </row>
    <row r="351" spans="5:10" ht="24.75" customHeight="1" hidden="1">
      <c r="E351" s="1">
        <f>IF('Öğrenci Listesi'!F362="",0,E350+1)</f>
        <v>0</v>
      </c>
      <c r="F351" s="1">
        <f>+'Öğrenci Listesi'!F362</f>
        <v>0</v>
      </c>
      <c r="G351" s="1">
        <f>+'Öğrenci Listesi'!G362</f>
        <v>0</v>
      </c>
      <c r="H351" s="1" t="str">
        <f>+'Öğrenci Listesi'!H362</f>
        <v> </v>
      </c>
      <c r="I351" s="1">
        <f>+'Öğrenci Listesi'!K362</f>
        <v>0</v>
      </c>
      <c r="J351" s="72">
        <f>+'Öğrenci Listesi'!L362</f>
        <v>0</v>
      </c>
    </row>
    <row r="352" spans="5:10" ht="24.75" customHeight="1" hidden="1">
      <c r="E352" s="1">
        <f>IF('Öğrenci Listesi'!F363="",0,E351+1)</f>
        <v>0</v>
      </c>
      <c r="F352" s="1">
        <f>+'Öğrenci Listesi'!F363</f>
        <v>0</v>
      </c>
      <c r="G352" s="1">
        <f>+'Öğrenci Listesi'!G363</f>
        <v>0</v>
      </c>
      <c r="H352" s="1" t="str">
        <f>+'Öğrenci Listesi'!H363</f>
        <v> </v>
      </c>
      <c r="I352" s="1">
        <f>+'Öğrenci Listesi'!K363</f>
        <v>0</v>
      </c>
      <c r="J352" s="72">
        <f>+'Öğrenci Listesi'!L363</f>
        <v>0</v>
      </c>
    </row>
    <row r="353" spans="5:10" ht="24.75" customHeight="1" hidden="1">
      <c r="E353" s="1">
        <f>IF('Öğrenci Listesi'!F364="",0,E352+1)</f>
        <v>0</v>
      </c>
      <c r="F353" s="1">
        <f>+'Öğrenci Listesi'!F364</f>
        <v>0</v>
      </c>
      <c r="G353" s="1">
        <f>+'Öğrenci Listesi'!G364</f>
        <v>0</v>
      </c>
      <c r="H353" s="1" t="str">
        <f>+'Öğrenci Listesi'!H364</f>
        <v> </v>
      </c>
      <c r="I353" s="1">
        <f>+'Öğrenci Listesi'!K364</f>
        <v>0</v>
      </c>
      <c r="J353" s="72">
        <f>+'Öğrenci Listesi'!L364</f>
        <v>0</v>
      </c>
    </row>
    <row r="354" spans="5:10" ht="24.75" customHeight="1" hidden="1">
      <c r="E354" s="1">
        <f>IF('Öğrenci Listesi'!F365="",0,E353+1)</f>
        <v>0</v>
      </c>
      <c r="F354" s="1">
        <f>+'Öğrenci Listesi'!F365</f>
        <v>0</v>
      </c>
      <c r="G354" s="1">
        <f>+'Öğrenci Listesi'!G365</f>
        <v>0</v>
      </c>
      <c r="H354" s="1" t="str">
        <f>+'Öğrenci Listesi'!H365</f>
        <v> </v>
      </c>
      <c r="I354" s="1">
        <f>+'Öğrenci Listesi'!K365</f>
        <v>0</v>
      </c>
      <c r="J354" s="72">
        <f>+'Öğrenci Listesi'!L365</f>
        <v>0</v>
      </c>
    </row>
    <row r="355" spans="5:10" ht="24.75" customHeight="1" hidden="1">
      <c r="E355" s="1">
        <f>IF('Öğrenci Listesi'!F366="",0,E354+1)</f>
        <v>0</v>
      </c>
      <c r="F355" s="1">
        <f>+'Öğrenci Listesi'!F366</f>
        <v>0</v>
      </c>
      <c r="G355" s="1">
        <f>+'Öğrenci Listesi'!G366</f>
        <v>0</v>
      </c>
      <c r="H355" s="1" t="str">
        <f>+'Öğrenci Listesi'!H366</f>
        <v> </v>
      </c>
      <c r="I355" s="1">
        <f>+'Öğrenci Listesi'!K366</f>
        <v>0</v>
      </c>
      <c r="J355" s="72">
        <f>+'Öğrenci Listesi'!L366</f>
        <v>0</v>
      </c>
    </row>
    <row r="356" spans="5:10" ht="24.75" customHeight="1" hidden="1">
      <c r="E356" s="1">
        <f>IF('Öğrenci Listesi'!F367="",0,E355+1)</f>
        <v>0</v>
      </c>
      <c r="F356" s="1">
        <f>+'Öğrenci Listesi'!F367</f>
        <v>0</v>
      </c>
      <c r="G356" s="1">
        <f>+'Öğrenci Listesi'!G367</f>
        <v>0</v>
      </c>
      <c r="H356" s="1" t="str">
        <f>+'Öğrenci Listesi'!H367</f>
        <v> </v>
      </c>
      <c r="I356" s="1">
        <f>+'Öğrenci Listesi'!K367</f>
        <v>0</v>
      </c>
      <c r="J356" s="72">
        <f>+'Öğrenci Listesi'!L367</f>
        <v>0</v>
      </c>
    </row>
    <row r="357" spans="5:10" ht="24.75" customHeight="1" hidden="1">
      <c r="E357" s="1">
        <f>IF('Öğrenci Listesi'!F368="",0,E356+1)</f>
        <v>0</v>
      </c>
      <c r="F357" s="1">
        <f>+'Öğrenci Listesi'!F368</f>
        <v>0</v>
      </c>
      <c r="G357" s="1">
        <f>+'Öğrenci Listesi'!G368</f>
        <v>0</v>
      </c>
      <c r="H357" s="1" t="str">
        <f>+'Öğrenci Listesi'!H368</f>
        <v> </v>
      </c>
      <c r="I357" s="1">
        <f>+'Öğrenci Listesi'!K368</f>
        <v>0</v>
      </c>
      <c r="J357" s="72">
        <f>+'Öğrenci Listesi'!L368</f>
        <v>0</v>
      </c>
    </row>
    <row r="358" spans="5:10" ht="24.75" customHeight="1" hidden="1">
      <c r="E358" s="1">
        <f>IF('Öğrenci Listesi'!F369="",0,E357+1)</f>
        <v>0</v>
      </c>
      <c r="F358" s="1">
        <f>+'Öğrenci Listesi'!F369</f>
        <v>0</v>
      </c>
      <c r="G358" s="1">
        <f>+'Öğrenci Listesi'!G369</f>
        <v>0</v>
      </c>
      <c r="H358" s="1" t="str">
        <f>+'Öğrenci Listesi'!H369</f>
        <v> </v>
      </c>
      <c r="I358" s="1">
        <f>+'Öğrenci Listesi'!K369</f>
        <v>0</v>
      </c>
      <c r="J358" s="72">
        <f>+'Öğrenci Listesi'!L369</f>
        <v>0</v>
      </c>
    </row>
    <row r="359" spans="5:10" ht="24.75" customHeight="1" hidden="1">
      <c r="E359" s="1">
        <f>IF('Öğrenci Listesi'!F370="",0,E358+1)</f>
        <v>0</v>
      </c>
      <c r="F359" s="1">
        <f>+'Öğrenci Listesi'!F370</f>
        <v>0</v>
      </c>
      <c r="G359" s="1">
        <f>+'Öğrenci Listesi'!G370</f>
        <v>0</v>
      </c>
      <c r="H359" s="1" t="str">
        <f>+'Öğrenci Listesi'!H370</f>
        <v> </v>
      </c>
      <c r="I359" s="1">
        <f>+'Öğrenci Listesi'!K370</f>
        <v>0</v>
      </c>
      <c r="J359" s="72">
        <f>+'Öğrenci Listesi'!L370</f>
        <v>0</v>
      </c>
    </row>
    <row r="360" spans="5:10" ht="24.75" customHeight="1" hidden="1">
      <c r="E360" s="1">
        <f>IF('Öğrenci Listesi'!F371="",0,E359+1)</f>
        <v>0</v>
      </c>
      <c r="F360" s="1">
        <f>+'Öğrenci Listesi'!F371</f>
        <v>0</v>
      </c>
      <c r="G360" s="1">
        <f>+'Öğrenci Listesi'!G371</f>
        <v>0</v>
      </c>
      <c r="H360" s="1" t="str">
        <f>+'Öğrenci Listesi'!H371</f>
        <v> </v>
      </c>
      <c r="I360" s="1">
        <f>+'Öğrenci Listesi'!K371</f>
        <v>0</v>
      </c>
      <c r="J360" s="72">
        <f>+'Öğrenci Listesi'!L371</f>
        <v>0</v>
      </c>
    </row>
    <row r="361" spans="5:10" ht="24.75" customHeight="1" hidden="1">
      <c r="E361" s="1">
        <f>IF('Öğrenci Listesi'!F372="",0,E360+1)</f>
        <v>0</v>
      </c>
      <c r="F361" s="1">
        <f>+'Öğrenci Listesi'!F372</f>
        <v>0</v>
      </c>
      <c r="G361" s="1">
        <f>+'Öğrenci Listesi'!G372</f>
        <v>0</v>
      </c>
      <c r="H361" s="1" t="str">
        <f>+'Öğrenci Listesi'!H372</f>
        <v> </v>
      </c>
      <c r="I361" s="1">
        <f>+'Öğrenci Listesi'!K372</f>
        <v>0</v>
      </c>
      <c r="J361" s="72">
        <f>+'Öğrenci Listesi'!L372</f>
        <v>0</v>
      </c>
    </row>
    <row r="362" spans="5:10" ht="24.75" customHeight="1" hidden="1">
      <c r="E362" s="1">
        <f>IF('Öğrenci Listesi'!F373="",0,E361+1)</f>
        <v>0</v>
      </c>
      <c r="F362" s="1">
        <f>+'Öğrenci Listesi'!F373</f>
        <v>0</v>
      </c>
      <c r="G362" s="1">
        <f>+'Öğrenci Listesi'!G373</f>
        <v>0</v>
      </c>
      <c r="H362" s="1" t="str">
        <f>+'Öğrenci Listesi'!H373</f>
        <v> </v>
      </c>
      <c r="I362" s="1">
        <f>+'Öğrenci Listesi'!K373</f>
        <v>0</v>
      </c>
      <c r="J362" s="72">
        <f>+'Öğrenci Listesi'!L373</f>
        <v>0</v>
      </c>
    </row>
    <row r="363" spans="5:10" ht="24.75" customHeight="1" hidden="1">
      <c r="E363" s="1">
        <f>IF('Öğrenci Listesi'!F374="",0,E362+1)</f>
        <v>0</v>
      </c>
      <c r="F363" s="1">
        <f>+'Öğrenci Listesi'!F374</f>
        <v>0</v>
      </c>
      <c r="G363" s="1">
        <f>+'Öğrenci Listesi'!G374</f>
        <v>0</v>
      </c>
      <c r="H363" s="1" t="str">
        <f>+'Öğrenci Listesi'!H374</f>
        <v> </v>
      </c>
      <c r="I363" s="1">
        <f>+'Öğrenci Listesi'!K374</f>
        <v>0</v>
      </c>
      <c r="J363" s="72">
        <f>+'Öğrenci Listesi'!L374</f>
        <v>0</v>
      </c>
    </row>
    <row r="364" spans="5:10" ht="24.75" customHeight="1" hidden="1">
      <c r="E364" s="1">
        <f>IF('Öğrenci Listesi'!F375="",0,E363+1)</f>
        <v>0</v>
      </c>
      <c r="F364" s="1">
        <f>+'Öğrenci Listesi'!F375</f>
        <v>0</v>
      </c>
      <c r="G364" s="1">
        <f>+'Öğrenci Listesi'!G375</f>
        <v>0</v>
      </c>
      <c r="H364" s="1" t="str">
        <f>+'Öğrenci Listesi'!H375</f>
        <v> </v>
      </c>
      <c r="I364" s="1">
        <f>+'Öğrenci Listesi'!K375</f>
        <v>0</v>
      </c>
      <c r="J364" s="72">
        <f>+'Öğrenci Listesi'!L375</f>
        <v>0</v>
      </c>
    </row>
    <row r="365" spans="5:10" ht="24.75" customHeight="1" hidden="1">
      <c r="E365" s="1">
        <f>IF('Öğrenci Listesi'!F376="",0,E364+1)</f>
        <v>0</v>
      </c>
      <c r="F365" s="1">
        <f>+'Öğrenci Listesi'!F376</f>
        <v>0</v>
      </c>
      <c r="G365" s="1">
        <f>+'Öğrenci Listesi'!G376</f>
        <v>0</v>
      </c>
      <c r="H365" s="1" t="str">
        <f>+'Öğrenci Listesi'!H376</f>
        <v> </v>
      </c>
      <c r="I365" s="1">
        <f>+'Öğrenci Listesi'!K376</f>
        <v>0</v>
      </c>
      <c r="J365" s="72">
        <f>+'Öğrenci Listesi'!L376</f>
        <v>0</v>
      </c>
    </row>
    <row r="366" spans="5:10" ht="24.75" customHeight="1" hidden="1">
      <c r="E366" s="1">
        <f>IF('Öğrenci Listesi'!F377="",0,E365+1)</f>
        <v>0</v>
      </c>
      <c r="F366" s="1">
        <f>+'Öğrenci Listesi'!F377</f>
        <v>0</v>
      </c>
      <c r="G366" s="1">
        <f>+'Öğrenci Listesi'!G377</f>
        <v>0</v>
      </c>
      <c r="H366" s="1" t="str">
        <f>+'Öğrenci Listesi'!H377</f>
        <v> </v>
      </c>
      <c r="I366" s="1">
        <f>+'Öğrenci Listesi'!K377</f>
        <v>0</v>
      </c>
      <c r="J366" s="72">
        <f>+'Öğrenci Listesi'!L377</f>
        <v>0</v>
      </c>
    </row>
    <row r="367" spans="5:10" ht="24.75" customHeight="1" hidden="1">
      <c r="E367" s="1">
        <f>IF('Öğrenci Listesi'!F378="",0,E366+1)</f>
        <v>0</v>
      </c>
      <c r="F367" s="1">
        <f>+'Öğrenci Listesi'!F378</f>
        <v>0</v>
      </c>
      <c r="G367" s="1">
        <f>+'Öğrenci Listesi'!G378</f>
        <v>0</v>
      </c>
      <c r="H367" s="1" t="str">
        <f>+'Öğrenci Listesi'!H378</f>
        <v> </v>
      </c>
      <c r="I367" s="1">
        <f>+'Öğrenci Listesi'!K378</f>
        <v>0</v>
      </c>
      <c r="J367" s="72">
        <f>+'Öğrenci Listesi'!L378</f>
        <v>0</v>
      </c>
    </row>
    <row r="368" spans="5:10" ht="24.75" customHeight="1" hidden="1">
      <c r="E368" s="1">
        <f>IF('Öğrenci Listesi'!F379="",0,E367+1)</f>
        <v>0</v>
      </c>
      <c r="F368" s="1">
        <f>+'Öğrenci Listesi'!F379</f>
        <v>0</v>
      </c>
      <c r="G368" s="1">
        <f>+'Öğrenci Listesi'!G379</f>
        <v>0</v>
      </c>
      <c r="H368" s="1" t="str">
        <f>+'Öğrenci Listesi'!H379</f>
        <v> </v>
      </c>
      <c r="I368" s="1">
        <f>+'Öğrenci Listesi'!K379</f>
        <v>0</v>
      </c>
      <c r="J368" s="72">
        <f>+'Öğrenci Listesi'!L379</f>
        <v>0</v>
      </c>
    </row>
    <row r="369" spans="5:10" ht="24.75" customHeight="1" hidden="1">
      <c r="E369" s="1">
        <f>IF('Öğrenci Listesi'!F380="",0,E368+1)</f>
        <v>0</v>
      </c>
      <c r="F369" s="1">
        <f>+'Öğrenci Listesi'!F380</f>
        <v>0</v>
      </c>
      <c r="G369" s="1">
        <f>+'Öğrenci Listesi'!G380</f>
        <v>0</v>
      </c>
      <c r="H369" s="1" t="str">
        <f>+'Öğrenci Listesi'!H380</f>
        <v> </v>
      </c>
      <c r="I369" s="1">
        <f>+'Öğrenci Listesi'!K380</f>
        <v>0</v>
      </c>
      <c r="J369" s="72">
        <f>+'Öğrenci Listesi'!L380</f>
        <v>0</v>
      </c>
    </row>
    <row r="370" spans="5:10" ht="24.75" customHeight="1" hidden="1">
      <c r="E370" s="1">
        <f>IF('Öğrenci Listesi'!F381="",0,E369+1)</f>
        <v>0</v>
      </c>
      <c r="F370" s="1">
        <f>+'Öğrenci Listesi'!F381</f>
        <v>0</v>
      </c>
      <c r="G370" s="1">
        <f>+'Öğrenci Listesi'!G381</f>
        <v>0</v>
      </c>
      <c r="H370" s="1" t="str">
        <f>+'Öğrenci Listesi'!H381</f>
        <v> </v>
      </c>
      <c r="I370" s="1">
        <f>+'Öğrenci Listesi'!K381</f>
        <v>0</v>
      </c>
      <c r="J370" s="72">
        <f>+'Öğrenci Listesi'!L381</f>
        <v>0</v>
      </c>
    </row>
    <row r="371" spans="5:10" ht="24.75" customHeight="1" hidden="1">
      <c r="E371" s="1">
        <f>IF('Öğrenci Listesi'!F382="",0,E370+1)</f>
        <v>0</v>
      </c>
      <c r="F371" s="1">
        <f>+'Öğrenci Listesi'!F382</f>
        <v>0</v>
      </c>
      <c r="G371" s="1">
        <f>+'Öğrenci Listesi'!G382</f>
        <v>0</v>
      </c>
      <c r="H371" s="1" t="str">
        <f>+'Öğrenci Listesi'!H382</f>
        <v> </v>
      </c>
      <c r="I371" s="1">
        <f>+'Öğrenci Listesi'!K382</f>
        <v>0</v>
      </c>
      <c r="J371" s="72">
        <f>+'Öğrenci Listesi'!L382</f>
        <v>0</v>
      </c>
    </row>
    <row r="372" spans="5:10" ht="24.75" customHeight="1" hidden="1">
      <c r="E372" s="1">
        <f>IF('Öğrenci Listesi'!F383="",0,E371+1)</f>
        <v>0</v>
      </c>
      <c r="F372" s="1">
        <f>+'Öğrenci Listesi'!F383</f>
        <v>0</v>
      </c>
      <c r="G372" s="1">
        <f>+'Öğrenci Listesi'!G383</f>
        <v>0</v>
      </c>
      <c r="H372" s="1" t="str">
        <f>+'Öğrenci Listesi'!H383</f>
        <v> </v>
      </c>
      <c r="I372" s="1">
        <f>+'Öğrenci Listesi'!K383</f>
        <v>0</v>
      </c>
      <c r="J372" s="72">
        <f>+'Öğrenci Listesi'!L383</f>
        <v>0</v>
      </c>
    </row>
    <row r="373" spans="5:10" ht="24.75" customHeight="1" hidden="1">
      <c r="E373" s="1">
        <f>IF('Öğrenci Listesi'!F384="",0,E372+1)</f>
        <v>0</v>
      </c>
      <c r="F373" s="1">
        <f>+'Öğrenci Listesi'!F384</f>
        <v>0</v>
      </c>
      <c r="G373" s="1">
        <f>+'Öğrenci Listesi'!G384</f>
        <v>0</v>
      </c>
      <c r="H373" s="1" t="str">
        <f>+'Öğrenci Listesi'!H384</f>
        <v> </v>
      </c>
      <c r="I373" s="1">
        <f>+'Öğrenci Listesi'!K384</f>
        <v>0</v>
      </c>
      <c r="J373" s="72">
        <f>+'Öğrenci Listesi'!L384</f>
        <v>0</v>
      </c>
    </row>
    <row r="374" spans="5:10" ht="24.75" customHeight="1" hidden="1">
      <c r="E374" s="1">
        <f>IF('Öğrenci Listesi'!F385="",0,E373+1)</f>
        <v>0</v>
      </c>
      <c r="F374" s="1">
        <f>+'Öğrenci Listesi'!F385</f>
        <v>0</v>
      </c>
      <c r="G374" s="1">
        <f>+'Öğrenci Listesi'!G385</f>
        <v>0</v>
      </c>
      <c r="H374" s="1" t="str">
        <f>+'Öğrenci Listesi'!H385</f>
        <v> </v>
      </c>
      <c r="I374" s="1">
        <f>+'Öğrenci Listesi'!K385</f>
        <v>0</v>
      </c>
      <c r="J374" s="72">
        <f>+'Öğrenci Listesi'!L385</f>
        <v>0</v>
      </c>
    </row>
    <row r="375" spans="5:10" ht="24.75" customHeight="1" hidden="1">
      <c r="E375" s="1">
        <f>IF('Öğrenci Listesi'!F386="",0,E374+1)</f>
        <v>0</v>
      </c>
      <c r="F375" s="1">
        <f>+'Öğrenci Listesi'!F386</f>
        <v>0</v>
      </c>
      <c r="G375" s="1">
        <f>+'Öğrenci Listesi'!G386</f>
        <v>0</v>
      </c>
      <c r="H375" s="1" t="str">
        <f>+'Öğrenci Listesi'!H386</f>
        <v> </v>
      </c>
      <c r="I375" s="1">
        <f>+'Öğrenci Listesi'!K386</f>
        <v>0</v>
      </c>
      <c r="J375" s="72">
        <f>+'Öğrenci Listesi'!L386</f>
        <v>0</v>
      </c>
    </row>
    <row r="376" spans="5:10" ht="24.75" customHeight="1" hidden="1">
      <c r="E376" s="1">
        <f>IF('Öğrenci Listesi'!F387="",0,E375+1)</f>
        <v>0</v>
      </c>
      <c r="F376" s="1">
        <f>+'Öğrenci Listesi'!F387</f>
        <v>0</v>
      </c>
      <c r="G376" s="1">
        <f>+'Öğrenci Listesi'!G387</f>
        <v>0</v>
      </c>
      <c r="H376" s="1" t="str">
        <f>+'Öğrenci Listesi'!H387</f>
        <v> </v>
      </c>
      <c r="I376" s="1">
        <f>+'Öğrenci Listesi'!K387</f>
        <v>0</v>
      </c>
      <c r="J376" s="72">
        <f>+'Öğrenci Listesi'!L387</f>
        <v>0</v>
      </c>
    </row>
    <row r="377" spans="5:10" ht="24.75" customHeight="1" hidden="1">
      <c r="E377" s="1">
        <f>IF('Öğrenci Listesi'!F388="",0,E376+1)</f>
        <v>0</v>
      </c>
      <c r="F377" s="1">
        <f>+'Öğrenci Listesi'!F388</f>
        <v>0</v>
      </c>
      <c r="G377" s="1">
        <f>+'Öğrenci Listesi'!G388</f>
        <v>0</v>
      </c>
      <c r="H377" s="1" t="str">
        <f>+'Öğrenci Listesi'!H388</f>
        <v> </v>
      </c>
      <c r="I377" s="1">
        <f>+'Öğrenci Listesi'!K388</f>
        <v>0</v>
      </c>
      <c r="J377" s="72">
        <f>+'Öğrenci Listesi'!L388</f>
        <v>0</v>
      </c>
    </row>
    <row r="378" spans="5:10" ht="24.75" customHeight="1" hidden="1">
      <c r="E378" s="1">
        <f>IF('Öğrenci Listesi'!F389="",0,E377+1)</f>
        <v>0</v>
      </c>
      <c r="F378" s="1">
        <f>+'Öğrenci Listesi'!F389</f>
        <v>0</v>
      </c>
      <c r="G378" s="1">
        <f>+'Öğrenci Listesi'!G389</f>
        <v>0</v>
      </c>
      <c r="H378" s="1" t="str">
        <f>+'Öğrenci Listesi'!H389</f>
        <v> </v>
      </c>
      <c r="I378" s="1">
        <f>+'Öğrenci Listesi'!K389</f>
        <v>0</v>
      </c>
      <c r="J378" s="72">
        <f>+'Öğrenci Listesi'!L389</f>
        <v>0</v>
      </c>
    </row>
    <row r="379" spans="5:10" ht="24.75" customHeight="1" hidden="1">
      <c r="E379" s="1">
        <f>IF('Öğrenci Listesi'!F390="",0,E378+1)</f>
        <v>0</v>
      </c>
      <c r="F379" s="1">
        <f>+'Öğrenci Listesi'!F390</f>
        <v>0</v>
      </c>
      <c r="G379" s="1">
        <f>+'Öğrenci Listesi'!G390</f>
        <v>0</v>
      </c>
      <c r="H379" s="1" t="str">
        <f>+'Öğrenci Listesi'!H390</f>
        <v> </v>
      </c>
      <c r="I379" s="1">
        <f>+'Öğrenci Listesi'!K390</f>
        <v>0</v>
      </c>
      <c r="J379" s="72">
        <f>+'Öğrenci Listesi'!L390</f>
        <v>0</v>
      </c>
    </row>
    <row r="380" spans="5:10" ht="24.75" customHeight="1" hidden="1">
      <c r="E380" s="1">
        <f>IF('Öğrenci Listesi'!F391="",0,E379+1)</f>
        <v>0</v>
      </c>
      <c r="F380" s="1">
        <f>+'Öğrenci Listesi'!F391</f>
        <v>0</v>
      </c>
      <c r="G380" s="1">
        <f>+'Öğrenci Listesi'!G391</f>
        <v>0</v>
      </c>
      <c r="H380" s="1" t="str">
        <f>+'Öğrenci Listesi'!H391</f>
        <v> </v>
      </c>
      <c r="I380" s="1">
        <f>+'Öğrenci Listesi'!K391</f>
        <v>0</v>
      </c>
      <c r="J380" s="72">
        <f>+'Öğrenci Listesi'!L391</f>
        <v>0</v>
      </c>
    </row>
    <row r="381" spans="5:10" ht="24.75" customHeight="1" hidden="1">
      <c r="E381" s="1">
        <f>IF('Öğrenci Listesi'!F392="",0,E380+1)</f>
        <v>0</v>
      </c>
      <c r="F381" s="1">
        <f>+'Öğrenci Listesi'!F392</f>
        <v>0</v>
      </c>
      <c r="G381" s="1">
        <f>+'Öğrenci Listesi'!G392</f>
        <v>0</v>
      </c>
      <c r="H381" s="1" t="str">
        <f>+'Öğrenci Listesi'!H392</f>
        <v> </v>
      </c>
      <c r="I381" s="1">
        <f>+'Öğrenci Listesi'!K392</f>
        <v>0</v>
      </c>
      <c r="J381" s="72">
        <f>+'Öğrenci Listesi'!L392</f>
        <v>0</v>
      </c>
    </row>
    <row r="382" spans="5:10" ht="24.75" customHeight="1" hidden="1">
      <c r="E382" s="1">
        <f>IF('Öğrenci Listesi'!F393="",0,E381+1)</f>
        <v>0</v>
      </c>
      <c r="F382" s="1">
        <f>+'Öğrenci Listesi'!F393</f>
        <v>0</v>
      </c>
      <c r="G382" s="1">
        <f>+'Öğrenci Listesi'!G393</f>
        <v>0</v>
      </c>
      <c r="H382" s="1" t="str">
        <f>+'Öğrenci Listesi'!H393</f>
        <v> </v>
      </c>
      <c r="I382" s="1">
        <f>+'Öğrenci Listesi'!K393</f>
        <v>0</v>
      </c>
      <c r="J382" s="72">
        <f>+'Öğrenci Listesi'!L393</f>
        <v>0</v>
      </c>
    </row>
    <row r="383" spans="5:10" ht="24.75" customHeight="1" hidden="1">
      <c r="E383" s="1">
        <f>IF('Öğrenci Listesi'!F394="",0,E382+1)</f>
        <v>0</v>
      </c>
      <c r="F383" s="1">
        <f>+'Öğrenci Listesi'!F394</f>
        <v>0</v>
      </c>
      <c r="G383" s="1">
        <f>+'Öğrenci Listesi'!G394</f>
        <v>0</v>
      </c>
      <c r="H383" s="1" t="str">
        <f>+'Öğrenci Listesi'!H394</f>
        <v> </v>
      </c>
      <c r="I383" s="1">
        <f>+'Öğrenci Listesi'!K394</f>
        <v>0</v>
      </c>
      <c r="J383" s="72">
        <f>+'Öğrenci Listesi'!L394</f>
        <v>0</v>
      </c>
    </row>
    <row r="384" spans="5:10" ht="24.75" customHeight="1" hidden="1">
      <c r="E384" s="1">
        <f>IF('Öğrenci Listesi'!F395="",0,E383+1)</f>
        <v>0</v>
      </c>
      <c r="F384" s="1">
        <f>+'Öğrenci Listesi'!F395</f>
        <v>0</v>
      </c>
      <c r="G384" s="1">
        <f>+'Öğrenci Listesi'!G395</f>
        <v>0</v>
      </c>
      <c r="H384" s="1" t="str">
        <f>+'Öğrenci Listesi'!H395</f>
        <v> </v>
      </c>
      <c r="I384" s="1">
        <f>+'Öğrenci Listesi'!K395</f>
        <v>0</v>
      </c>
      <c r="J384" s="72">
        <f>+'Öğrenci Listesi'!L395</f>
        <v>0</v>
      </c>
    </row>
    <row r="385" spans="5:10" ht="24.75" customHeight="1" hidden="1">
      <c r="E385" s="1">
        <f>IF('Öğrenci Listesi'!F396="",0,E384+1)</f>
        <v>0</v>
      </c>
      <c r="F385" s="1">
        <f>+'Öğrenci Listesi'!F396</f>
        <v>0</v>
      </c>
      <c r="G385" s="1">
        <f>+'Öğrenci Listesi'!G396</f>
        <v>0</v>
      </c>
      <c r="H385" s="1" t="str">
        <f>+'Öğrenci Listesi'!H396</f>
        <v> </v>
      </c>
      <c r="I385" s="1">
        <f>+'Öğrenci Listesi'!K396</f>
        <v>0</v>
      </c>
      <c r="J385" s="72">
        <f>+'Öğrenci Listesi'!L396</f>
        <v>0</v>
      </c>
    </row>
    <row r="386" spans="5:10" ht="24.75" customHeight="1" hidden="1">
      <c r="E386" s="1">
        <f>IF('Öğrenci Listesi'!F397="",0,E385+1)</f>
        <v>0</v>
      </c>
      <c r="F386" s="1">
        <f>+'Öğrenci Listesi'!F397</f>
        <v>0</v>
      </c>
      <c r="G386" s="1">
        <f>+'Öğrenci Listesi'!G397</f>
        <v>0</v>
      </c>
      <c r="H386" s="1" t="str">
        <f>+'Öğrenci Listesi'!H397</f>
        <v> </v>
      </c>
      <c r="I386" s="1">
        <f>+'Öğrenci Listesi'!K397</f>
        <v>0</v>
      </c>
      <c r="J386" s="72">
        <f>+'Öğrenci Listesi'!L397</f>
        <v>0</v>
      </c>
    </row>
    <row r="387" spans="5:10" ht="24.75" customHeight="1" hidden="1">
      <c r="E387" s="1">
        <f>IF('Öğrenci Listesi'!F398="",0,E386+1)</f>
        <v>0</v>
      </c>
      <c r="F387" s="1">
        <f>+'Öğrenci Listesi'!F398</f>
        <v>0</v>
      </c>
      <c r="G387" s="1">
        <f>+'Öğrenci Listesi'!G398</f>
        <v>0</v>
      </c>
      <c r="H387" s="1" t="str">
        <f>+'Öğrenci Listesi'!H398</f>
        <v> </v>
      </c>
      <c r="I387" s="1">
        <f>+'Öğrenci Listesi'!K398</f>
        <v>0</v>
      </c>
      <c r="J387" s="72">
        <f>+'Öğrenci Listesi'!L398</f>
        <v>0</v>
      </c>
    </row>
    <row r="388" spans="5:10" ht="24.75" customHeight="1" hidden="1">
      <c r="E388" s="1">
        <f>IF('Öğrenci Listesi'!F399="",0,E387+1)</f>
        <v>0</v>
      </c>
      <c r="F388" s="1">
        <f>+'Öğrenci Listesi'!F399</f>
        <v>0</v>
      </c>
      <c r="G388" s="1">
        <f>+'Öğrenci Listesi'!G399</f>
        <v>0</v>
      </c>
      <c r="H388" s="1" t="str">
        <f>+'Öğrenci Listesi'!H399</f>
        <v> </v>
      </c>
      <c r="I388" s="1">
        <f>+'Öğrenci Listesi'!K399</f>
        <v>0</v>
      </c>
      <c r="J388" s="72">
        <f>+'Öğrenci Listesi'!L399</f>
        <v>0</v>
      </c>
    </row>
    <row r="389" spans="5:10" ht="24.75" customHeight="1" hidden="1">
      <c r="E389" s="1">
        <f>IF('Öğrenci Listesi'!F400="",0,E388+1)</f>
        <v>0</v>
      </c>
      <c r="F389" s="1">
        <f>+'Öğrenci Listesi'!F400</f>
        <v>0</v>
      </c>
      <c r="G389" s="1">
        <f>+'Öğrenci Listesi'!G400</f>
        <v>0</v>
      </c>
      <c r="H389" s="1" t="str">
        <f>+'Öğrenci Listesi'!H400</f>
        <v> </v>
      </c>
      <c r="I389" s="1">
        <f>+'Öğrenci Listesi'!K400</f>
        <v>0</v>
      </c>
      <c r="J389" s="72">
        <f>+'Öğrenci Listesi'!L400</f>
        <v>0</v>
      </c>
    </row>
    <row r="390" spans="5:10" ht="24.75" customHeight="1" hidden="1">
      <c r="E390" s="1">
        <f>IF('Öğrenci Listesi'!F401="",0,E389+1)</f>
        <v>0</v>
      </c>
      <c r="F390" s="1">
        <f>+'Öğrenci Listesi'!F401</f>
        <v>0</v>
      </c>
      <c r="G390" s="1">
        <f>+'Öğrenci Listesi'!G401</f>
        <v>0</v>
      </c>
      <c r="H390" s="1" t="str">
        <f>+'Öğrenci Listesi'!H401</f>
        <v> </v>
      </c>
      <c r="I390" s="1">
        <f>+'Öğrenci Listesi'!K401</f>
        <v>0</v>
      </c>
      <c r="J390" s="72">
        <f>+'Öğrenci Listesi'!L401</f>
        <v>0</v>
      </c>
    </row>
    <row r="391" spans="5:10" ht="24.75" customHeight="1" hidden="1">
      <c r="E391" s="1">
        <f>IF('Öğrenci Listesi'!F402="",0,E390+1)</f>
        <v>0</v>
      </c>
      <c r="F391" s="1">
        <f>+'Öğrenci Listesi'!F402</f>
        <v>0</v>
      </c>
      <c r="G391" s="1">
        <f>+'Öğrenci Listesi'!G402</f>
        <v>0</v>
      </c>
      <c r="H391" s="1" t="str">
        <f>+'Öğrenci Listesi'!H402</f>
        <v> </v>
      </c>
      <c r="I391" s="1">
        <f>+'Öğrenci Listesi'!K402</f>
        <v>0</v>
      </c>
      <c r="J391" s="72">
        <f>+'Öğrenci Listesi'!L402</f>
        <v>0</v>
      </c>
    </row>
    <row r="392" spans="5:10" ht="24.75" customHeight="1" hidden="1">
      <c r="E392" s="1">
        <f>IF('Öğrenci Listesi'!F403="",0,E391+1)</f>
        <v>0</v>
      </c>
      <c r="F392" s="1">
        <f>+'Öğrenci Listesi'!F403</f>
        <v>0</v>
      </c>
      <c r="G392" s="1">
        <f>+'Öğrenci Listesi'!G403</f>
        <v>0</v>
      </c>
      <c r="H392" s="1" t="str">
        <f>+'Öğrenci Listesi'!H403</f>
        <v> </v>
      </c>
      <c r="I392" s="1">
        <f>+'Öğrenci Listesi'!K403</f>
        <v>0</v>
      </c>
      <c r="J392" s="72">
        <f>+'Öğrenci Listesi'!L403</f>
        <v>0</v>
      </c>
    </row>
    <row r="393" spans="5:10" ht="24.75" customHeight="1" hidden="1">
      <c r="E393" s="1">
        <f>IF('Öğrenci Listesi'!F404="",0,E392+1)</f>
        <v>0</v>
      </c>
      <c r="F393" s="1">
        <f>+'Öğrenci Listesi'!F404</f>
        <v>0</v>
      </c>
      <c r="G393" s="1">
        <f>+'Öğrenci Listesi'!G404</f>
        <v>0</v>
      </c>
      <c r="H393" s="1" t="str">
        <f>+'Öğrenci Listesi'!H404</f>
        <v> </v>
      </c>
      <c r="I393" s="1">
        <f>+'Öğrenci Listesi'!K404</f>
        <v>0</v>
      </c>
      <c r="J393" s="72">
        <f>+'Öğrenci Listesi'!L404</f>
        <v>0</v>
      </c>
    </row>
    <row r="394" spans="5:10" ht="24.75" customHeight="1" hidden="1">
      <c r="E394" s="1">
        <f>IF('Öğrenci Listesi'!F405="",0,E393+1)</f>
        <v>0</v>
      </c>
      <c r="F394" s="1">
        <f>+'Öğrenci Listesi'!F405</f>
        <v>0</v>
      </c>
      <c r="G394" s="1">
        <f>+'Öğrenci Listesi'!G405</f>
        <v>0</v>
      </c>
      <c r="H394" s="1" t="str">
        <f>+'Öğrenci Listesi'!H405</f>
        <v> </v>
      </c>
      <c r="I394" s="1">
        <f>+'Öğrenci Listesi'!K405</f>
        <v>0</v>
      </c>
      <c r="J394" s="72">
        <f>+'Öğrenci Listesi'!L405</f>
        <v>0</v>
      </c>
    </row>
    <row r="395" spans="5:10" ht="24.75" customHeight="1" hidden="1">
      <c r="E395" s="1">
        <f>IF('Öğrenci Listesi'!F406="",0,E394+1)</f>
        <v>0</v>
      </c>
      <c r="F395" s="1">
        <f>+'Öğrenci Listesi'!F406</f>
        <v>0</v>
      </c>
      <c r="G395" s="1">
        <f>+'Öğrenci Listesi'!G406</f>
        <v>0</v>
      </c>
      <c r="H395" s="1" t="str">
        <f>+'Öğrenci Listesi'!H406</f>
        <v> </v>
      </c>
      <c r="I395" s="1">
        <f>+'Öğrenci Listesi'!K406</f>
        <v>0</v>
      </c>
      <c r="J395" s="72">
        <f>+'Öğrenci Listesi'!L406</f>
        <v>0</v>
      </c>
    </row>
    <row r="396" spans="5:10" ht="24.75" customHeight="1" hidden="1">
      <c r="E396" s="1">
        <f>IF('Öğrenci Listesi'!F407="",0,E395+1)</f>
        <v>0</v>
      </c>
      <c r="F396" s="1">
        <f>+'Öğrenci Listesi'!F407</f>
        <v>0</v>
      </c>
      <c r="G396" s="1">
        <f>+'Öğrenci Listesi'!G407</f>
        <v>0</v>
      </c>
      <c r="H396" s="1" t="str">
        <f>+'Öğrenci Listesi'!H407</f>
        <v> </v>
      </c>
      <c r="I396" s="1">
        <f>+'Öğrenci Listesi'!K407</f>
        <v>0</v>
      </c>
      <c r="J396" s="72">
        <f>+'Öğrenci Listesi'!L407</f>
        <v>0</v>
      </c>
    </row>
    <row r="397" spans="5:10" ht="24.75" customHeight="1" hidden="1">
      <c r="E397" s="1">
        <f>IF('Öğrenci Listesi'!F408="",0,E396+1)</f>
        <v>0</v>
      </c>
      <c r="F397" s="1">
        <f>+'Öğrenci Listesi'!F408</f>
        <v>0</v>
      </c>
      <c r="G397" s="1">
        <f>+'Öğrenci Listesi'!G408</f>
        <v>0</v>
      </c>
      <c r="H397" s="1" t="str">
        <f>+'Öğrenci Listesi'!H408</f>
        <v> </v>
      </c>
      <c r="I397" s="1">
        <f>+'Öğrenci Listesi'!K408</f>
        <v>0</v>
      </c>
      <c r="J397" s="72">
        <f>+'Öğrenci Listesi'!L408</f>
        <v>0</v>
      </c>
    </row>
    <row r="398" spans="5:10" ht="24.75" customHeight="1" hidden="1">
      <c r="E398" s="1">
        <f>IF('Öğrenci Listesi'!F409="",0,E397+1)</f>
        <v>0</v>
      </c>
      <c r="F398" s="1">
        <f>+'Öğrenci Listesi'!F409</f>
        <v>0</v>
      </c>
      <c r="G398" s="1">
        <f>+'Öğrenci Listesi'!G409</f>
        <v>0</v>
      </c>
      <c r="H398" s="1" t="str">
        <f>+'Öğrenci Listesi'!H409</f>
        <v> </v>
      </c>
      <c r="I398" s="1">
        <f>+'Öğrenci Listesi'!K409</f>
        <v>0</v>
      </c>
      <c r="J398" s="72">
        <f>+'Öğrenci Listesi'!L409</f>
        <v>0</v>
      </c>
    </row>
    <row r="399" spans="5:10" ht="24.75" customHeight="1" hidden="1">
      <c r="E399" s="1">
        <f>IF('Öğrenci Listesi'!F410="",0,E398+1)</f>
        <v>0</v>
      </c>
      <c r="F399" s="1">
        <f>+'Öğrenci Listesi'!F410</f>
        <v>0</v>
      </c>
      <c r="G399" s="1">
        <f>+'Öğrenci Listesi'!G410</f>
        <v>0</v>
      </c>
      <c r="H399" s="1" t="str">
        <f>+'Öğrenci Listesi'!H410</f>
        <v> </v>
      </c>
      <c r="I399" s="1">
        <f>+'Öğrenci Listesi'!K410</f>
        <v>0</v>
      </c>
      <c r="J399" s="72">
        <f>+'Öğrenci Listesi'!L410</f>
        <v>0</v>
      </c>
    </row>
    <row r="400" spans="5:10" ht="24.75" customHeight="1" hidden="1">
      <c r="E400" s="1">
        <f>IF('Öğrenci Listesi'!F411="",0,E399+1)</f>
        <v>0</v>
      </c>
      <c r="F400" s="1">
        <f>+'Öğrenci Listesi'!F411</f>
        <v>0</v>
      </c>
      <c r="G400" s="1">
        <f>+'Öğrenci Listesi'!G411</f>
        <v>0</v>
      </c>
      <c r="H400" s="1" t="str">
        <f>+'Öğrenci Listesi'!H411</f>
        <v> </v>
      </c>
      <c r="I400" s="1">
        <f>+'Öğrenci Listesi'!K411</f>
        <v>0</v>
      </c>
      <c r="J400" s="72">
        <f>+'Öğrenci Listesi'!L411</f>
        <v>0</v>
      </c>
    </row>
    <row r="401" spans="5:10" ht="24.75" customHeight="1" hidden="1">
      <c r="E401" s="1">
        <f>IF('Öğrenci Listesi'!F412="",0,E400+1)</f>
        <v>0</v>
      </c>
      <c r="F401" s="1">
        <f>+'Öğrenci Listesi'!F412</f>
        <v>0</v>
      </c>
      <c r="G401" s="1">
        <f>+'Öğrenci Listesi'!G412</f>
        <v>0</v>
      </c>
      <c r="H401" s="1" t="str">
        <f>+'Öğrenci Listesi'!H412</f>
        <v> </v>
      </c>
      <c r="I401" s="1">
        <f>+'Öğrenci Listesi'!K412</f>
        <v>0</v>
      </c>
      <c r="J401" s="72">
        <f>+'Öğrenci Listesi'!L412</f>
        <v>0</v>
      </c>
    </row>
    <row r="402" spans="5:10" ht="24.75" customHeight="1" hidden="1">
      <c r="E402" s="1">
        <f>IF('Öğrenci Listesi'!F413="",0,E401+1)</f>
        <v>0</v>
      </c>
      <c r="F402" s="1">
        <f>+'Öğrenci Listesi'!F413</f>
        <v>0</v>
      </c>
      <c r="G402" s="1">
        <f>+'Öğrenci Listesi'!G413</f>
        <v>0</v>
      </c>
      <c r="H402" s="1" t="str">
        <f>+'Öğrenci Listesi'!H413</f>
        <v> </v>
      </c>
      <c r="I402" s="1">
        <f>+'Öğrenci Listesi'!K413</f>
        <v>0</v>
      </c>
      <c r="J402" s="72">
        <f>+'Öğrenci Listesi'!L413</f>
        <v>0</v>
      </c>
    </row>
    <row r="403" spans="5:10" ht="24.75" customHeight="1" hidden="1">
      <c r="E403" s="1">
        <f>IF('Öğrenci Listesi'!F414="",0,E402+1)</f>
        <v>0</v>
      </c>
      <c r="F403" s="1">
        <f>+'Öğrenci Listesi'!F414</f>
        <v>0</v>
      </c>
      <c r="G403" s="1">
        <f>+'Öğrenci Listesi'!G414</f>
        <v>0</v>
      </c>
      <c r="H403" s="1" t="str">
        <f>+'Öğrenci Listesi'!H414</f>
        <v> </v>
      </c>
      <c r="I403" s="1">
        <f>+'Öğrenci Listesi'!K414</f>
        <v>0</v>
      </c>
      <c r="J403" s="72">
        <f>+'Öğrenci Listesi'!L414</f>
        <v>0</v>
      </c>
    </row>
    <row r="404" spans="5:10" ht="24.75" customHeight="1" hidden="1">
      <c r="E404" s="1">
        <f>IF('Öğrenci Listesi'!F415="",0,E403+1)</f>
        <v>0</v>
      </c>
      <c r="F404" s="1">
        <f>+'Öğrenci Listesi'!F415</f>
        <v>0</v>
      </c>
      <c r="G404" s="1">
        <f>+'Öğrenci Listesi'!G415</f>
        <v>0</v>
      </c>
      <c r="H404" s="1" t="str">
        <f>+'Öğrenci Listesi'!H415</f>
        <v> </v>
      </c>
      <c r="I404" s="1">
        <f>+'Öğrenci Listesi'!K415</f>
        <v>0</v>
      </c>
      <c r="J404" s="72"/>
    </row>
    <row r="405" spans="5:10" ht="24.75" customHeight="1" hidden="1">
      <c r="E405" s="1">
        <f>IF('Öğrenci Listesi'!F416="",0,E404+1)</f>
        <v>0</v>
      </c>
      <c r="F405" s="1">
        <f>+'Öğrenci Listesi'!F416</f>
        <v>0</v>
      </c>
      <c r="G405" s="1">
        <f>+'Öğrenci Listesi'!G416</f>
        <v>0</v>
      </c>
      <c r="H405" s="1" t="str">
        <f>+'Öğrenci Listesi'!H416</f>
        <v> </v>
      </c>
      <c r="I405" s="1">
        <f>+'Öğrenci Listesi'!K416</f>
        <v>0</v>
      </c>
      <c r="J405" s="72"/>
    </row>
    <row r="406" spans="5:10" ht="24.75" customHeight="1" hidden="1">
      <c r="E406" s="1">
        <f>IF('Öğrenci Listesi'!F417="",0,E405+1)</f>
        <v>0</v>
      </c>
      <c r="F406" s="1">
        <f>+'Öğrenci Listesi'!F417</f>
        <v>0</v>
      </c>
      <c r="G406" s="1">
        <f>+'Öğrenci Listesi'!G417</f>
        <v>0</v>
      </c>
      <c r="H406" s="1" t="str">
        <f>+'Öğrenci Listesi'!H417</f>
        <v> </v>
      </c>
      <c r="I406" s="1">
        <f>+'Öğrenci Listesi'!K417</f>
        <v>0</v>
      </c>
      <c r="J406" s="72"/>
    </row>
    <row r="407" spans="5:10" ht="24.75" customHeight="1" hidden="1">
      <c r="E407" s="1">
        <f>IF('Öğrenci Listesi'!F418="",0,E406+1)</f>
        <v>0</v>
      </c>
      <c r="F407" s="1">
        <f>+'Öğrenci Listesi'!F418</f>
        <v>0</v>
      </c>
      <c r="G407" s="1">
        <f>+'Öğrenci Listesi'!G418</f>
        <v>0</v>
      </c>
      <c r="H407" s="1" t="str">
        <f>+'Öğrenci Listesi'!H418</f>
        <v> </v>
      </c>
      <c r="I407" s="1">
        <f>+'Öğrenci Listesi'!K418</f>
        <v>0</v>
      </c>
      <c r="J407" s="72"/>
    </row>
    <row r="408" spans="5:10" ht="24.75" customHeight="1" hidden="1">
      <c r="E408" s="1">
        <f>IF('Öğrenci Listesi'!F419="",0,E407+1)</f>
        <v>0</v>
      </c>
      <c r="F408" s="1">
        <f>+'Öğrenci Listesi'!F419</f>
        <v>0</v>
      </c>
      <c r="G408" s="1">
        <f>+'Öğrenci Listesi'!G419</f>
        <v>0</v>
      </c>
      <c r="H408" s="1" t="str">
        <f>+'Öğrenci Listesi'!H419</f>
        <v> </v>
      </c>
      <c r="I408" s="1">
        <f>+'Öğrenci Listesi'!K419</f>
        <v>0</v>
      </c>
      <c r="J408" s="72"/>
    </row>
    <row r="409" spans="5:10" ht="24.75" customHeight="1" hidden="1">
      <c r="E409" s="1">
        <f>IF('Öğrenci Listesi'!F420="",0,E408+1)</f>
        <v>0</v>
      </c>
      <c r="F409" s="1">
        <f>+'Öğrenci Listesi'!F420</f>
        <v>0</v>
      </c>
      <c r="G409" s="1">
        <f>+'Öğrenci Listesi'!G420</f>
        <v>0</v>
      </c>
      <c r="H409" s="1" t="str">
        <f>+'Öğrenci Listesi'!H420</f>
        <v> </v>
      </c>
      <c r="I409" s="1">
        <f>+'Öğrenci Listesi'!K420</f>
        <v>0</v>
      </c>
      <c r="J409" s="72"/>
    </row>
    <row r="410" spans="5:10" ht="24.75" customHeight="1" hidden="1">
      <c r="E410" s="1">
        <f>IF('Öğrenci Listesi'!F421="",0,E409+1)</f>
        <v>0</v>
      </c>
      <c r="F410" s="1">
        <f>+'Öğrenci Listesi'!F421</f>
        <v>0</v>
      </c>
      <c r="G410" s="1">
        <f>+'Öğrenci Listesi'!G421</f>
        <v>0</v>
      </c>
      <c r="H410" s="1" t="str">
        <f>+'Öğrenci Listesi'!H421</f>
        <v> </v>
      </c>
      <c r="I410" s="1">
        <f>+'Öğrenci Listesi'!K421</f>
        <v>0</v>
      </c>
      <c r="J410" s="72"/>
    </row>
    <row r="411" spans="5:10" ht="24.75" customHeight="1" hidden="1">
      <c r="E411" s="1">
        <f>IF('Öğrenci Listesi'!F422="",0,E410+1)</f>
        <v>0</v>
      </c>
      <c r="F411" s="1">
        <f>+'Öğrenci Listesi'!F422</f>
        <v>0</v>
      </c>
      <c r="G411" s="1">
        <f>+'Öğrenci Listesi'!G422</f>
        <v>0</v>
      </c>
      <c r="H411" s="1" t="str">
        <f>+'Öğrenci Listesi'!H422</f>
        <v> </v>
      </c>
      <c r="I411" s="1">
        <f>+'Öğrenci Listesi'!K422</f>
        <v>0</v>
      </c>
      <c r="J411" s="72"/>
    </row>
    <row r="412" spans="5:10" ht="24.75" customHeight="1" hidden="1">
      <c r="E412" s="1">
        <f>IF('Öğrenci Listesi'!F423="",0,E411+1)</f>
        <v>0</v>
      </c>
      <c r="F412" s="1">
        <f>+'Öğrenci Listesi'!F423</f>
        <v>0</v>
      </c>
      <c r="G412" s="1">
        <f>+'Öğrenci Listesi'!G423</f>
        <v>0</v>
      </c>
      <c r="H412" s="1" t="str">
        <f>+'Öğrenci Listesi'!H423</f>
        <v> </v>
      </c>
      <c r="I412" s="1">
        <f>+'Öğrenci Listesi'!K423</f>
        <v>0</v>
      </c>
      <c r="J412" s="72"/>
    </row>
    <row r="413" spans="5:9" ht="24.75" customHeight="1" hidden="1">
      <c r="E413" s="1">
        <f>IF('Öğrenci Listesi'!F424="",0,E412+1)</f>
        <v>0</v>
      </c>
      <c r="F413" s="1">
        <f>+'Öğrenci Listesi'!F424</f>
        <v>0</v>
      </c>
      <c r="G413" s="1">
        <f>+'Öğrenci Listesi'!G424</f>
        <v>0</v>
      </c>
      <c r="H413" s="1" t="str">
        <f>+'Öğrenci Listesi'!H424</f>
        <v> </v>
      </c>
      <c r="I413" s="1">
        <f>+'Öğrenci Listesi'!K424</f>
        <v>0</v>
      </c>
    </row>
    <row r="414" spans="5:8" ht="24.75" customHeight="1" hidden="1">
      <c r="E414" s="1">
        <f>IF('Öğrenci Listesi'!F425="",0,E413+1)</f>
        <v>0</v>
      </c>
      <c r="F414" s="1">
        <f>+'Öğrenci Listesi'!F425</f>
        <v>0</v>
      </c>
      <c r="G414" s="1">
        <f>+'Öğrenci Listesi'!G425</f>
        <v>0</v>
      </c>
      <c r="H414" s="1" t="str">
        <f>+'Öğrenci Listesi'!H425</f>
        <v> </v>
      </c>
    </row>
    <row r="415" spans="5:8" ht="24.75" customHeight="1" hidden="1">
      <c r="E415" s="1">
        <f>IF('Öğrenci Listesi'!F426="",0,E414+1)</f>
        <v>0</v>
      </c>
      <c r="F415" s="1">
        <f>+'Öğrenci Listesi'!F426</f>
        <v>0</v>
      </c>
      <c r="G415" s="1">
        <f>+'Öğrenci Listesi'!G426</f>
        <v>0</v>
      </c>
      <c r="H415" s="1" t="str">
        <f>+'Öğrenci Listesi'!H426</f>
        <v> </v>
      </c>
    </row>
    <row r="416" spans="5:8" ht="24.75" customHeight="1" hidden="1">
      <c r="E416" s="1">
        <f>IF('Öğrenci Listesi'!F427="",0,E415+1)</f>
        <v>0</v>
      </c>
      <c r="F416" s="1">
        <f>+'Öğrenci Listesi'!F427</f>
        <v>0</v>
      </c>
      <c r="G416" s="1">
        <f>+'Öğrenci Listesi'!G427</f>
        <v>0</v>
      </c>
      <c r="H416" s="1" t="str">
        <f>+'Öğrenci Listesi'!H427</f>
        <v> </v>
      </c>
    </row>
    <row r="417" spans="5:8" ht="24.75" customHeight="1" hidden="1">
      <c r="E417" s="1">
        <f>IF('Öğrenci Listesi'!F428="",0,E416+1)</f>
        <v>0</v>
      </c>
      <c r="F417" s="1">
        <f>+'Öğrenci Listesi'!F428</f>
        <v>0</v>
      </c>
      <c r="G417" s="1">
        <f>+'Öğrenci Listesi'!G428</f>
        <v>0</v>
      </c>
      <c r="H417" s="1" t="str">
        <f>+'Öğrenci Listesi'!H428</f>
        <v> </v>
      </c>
    </row>
    <row r="418" spans="5:8" ht="24.75" customHeight="1" hidden="1">
      <c r="E418" s="1">
        <f>IF('Öğrenci Listesi'!F429="",0,E417+1)</f>
        <v>0</v>
      </c>
      <c r="F418" s="1">
        <f>+'Öğrenci Listesi'!F429</f>
        <v>0</v>
      </c>
      <c r="G418" s="1">
        <f>+'Öğrenci Listesi'!G429</f>
        <v>0</v>
      </c>
      <c r="H418" s="1" t="str">
        <f>+'Öğrenci Listesi'!H429</f>
        <v> </v>
      </c>
    </row>
    <row r="419" spans="5:8" ht="24.75" customHeight="1" hidden="1">
      <c r="E419" s="1">
        <f>IF('Öğrenci Listesi'!F430="",0,E418+1)</f>
        <v>0</v>
      </c>
      <c r="F419" s="1">
        <f>+'Öğrenci Listesi'!F430</f>
        <v>0</v>
      </c>
      <c r="G419" s="1">
        <f>+'Öğrenci Listesi'!G430</f>
        <v>0</v>
      </c>
      <c r="H419" s="1" t="str">
        <f>+'Öğrenci Listesi'!H430</f>
        <v> </v>
      </c>
    </row>
    <row r="420" spans="5:8" ht="24.75" customHeight="1" hidden="1">
      <c r="E420" s="1">
        <f>IF('Öğrenci Listesi'!F431="",0,E419+1)</f>
        <v>0</v>
      </c>
      <c r="F420" s="1">
        <f>+'Öğrenci Listesi'!F431</f>
        <v>0</v>
      </c>
      <c r="G420" s="1">
        <f>+'Öğrenci Listesi'!G431</f>
        <v>0</v>
      </c>
      <c r="H420" s="1" t="str">
        <f>+'Öğrenci Listesi'!H431</f>
        <v> </v>
      </c>
    </row>
    <row r="421" spans="5:8" ht="24.75" customHeight="1" hidden="1">
      <c r="E421" s="1">
        <f>IF('Öğrenci Listesi'!F432="",0,E420+1)</f>
        <v>0</v>
      </c>
      <c r="F421" s="1">
        <f>+'Öğrenci Listesi'!F432</f>
        <v>0</v>
      </c>
      <c r="G421" s="1">
        <f>+'Öğrenci Listesi'!G432</f>
        <v>0</v>
      </c>
      <c r="H421" s="1" t="str">
        <f>+'Öğrenci Listesi'!H432</f>
        <v> </v>
      </c>
    </row>
    <row r="422" spans="5:8" ht="24.75" customHeight="1" hidden="1">
      <c r="E422" s="1">
        <f>IF('Öğrenci Listesi'!F433="",0,E421+1)</f>
        <v>0</v>
      </c>
      <c r="F422" s="1">
        <f>+'Öğrenci Listesi'!F433</f>
        <v>0</v>
      </c>
      <c r="G422" s="1">
        <f>+'Öğrenci Listesi'!G433</f>
        <v>0</v>
      </c>
      <c r="H422" s="1" t="str">
        <f>+'Öğrenci Listesi'!H433</f>
        <v> </v>
      </c>
    </row>
    <row r="423" spans="5:8" ht="24.75" customHeight="1" hidden="1">
      <c r="E423" s="1">
        <f>IF('Öğrenci Listesi'!F434="",0,E422+1)</f>
        <v>0</v>
      </c>
      <c r="F423" s="1">
        <f>+'Öğrenci Listesi'!F434</f>
        <v>0</v>
      </c>
      <c r="G423" s="1">
        <f>+'Öğrenci Listesi'!G434</f>
        <v>0</v>
      </c>
      <c r="H423" s="1" t="str">
        <f>+'Öğrenci Listesi'!H434</f>
        <v> </v>
      </c>
    </row>
    <row r="424" spans="5:8" ht="24.75" customHeight="1" hidden="1">
      <c r="E424" s="1">
        <f>IF('Öğrenci Listesi'!F435="",0,E423+1)</f>
        <v>0</v>
      </c>
      <c r="F424" s="1">
        <f>+'Öğrenci Listesi'!F435</f>
        <v>0</v>
      </c>
      <c r="G424" s="1">
        <f>+'Öğrenci Listesi'!G435</f>
        <v>0</v>
      </c>
      <c r="H424" s="1" t="str">
        <f>+'Öğrenci Listesi'!H435</f>
        <v> </v>
      </c>
    </row>
    <row r="425" spans="5:8" ht="24.75" customHeight="1" hidden="1">
      <c r="E425" s="1">
        <f>IF('Öğrenci Listesi'!F436="",0,E424+1)</f>
        <v>0</v>
      </c>
      <c r="F425" s="1">
        <f>+'Öğrenci Listesi'!F436</f>
        <v>0</v>
      </c>
      <c r="G425" s="1">
        <f>+'Öğrenci Listesi'!G436</f>
        <v>0</v>
      </c>
      <c r="H425" s="1" t="str">
        <f>+'Öğrenci Listesi'!H436</f>
        <v> </v>
      </c>
    </row>
    <row r="426" spans="5:8" ht="24.75" customHeight="1" hidden="1">
      <c r="E426" s="1">
        <f>IF('Öğrenci Listesi'!F437="",0,E425+1)</f>
        <v>0</v>
      </c>
      <c r="F426" s="1">
        <f>+'Öğrenci Listesi'!F437</f>
        <v>0</v>
      </c>
      <c r="G426" s="1">
        <f>+'Öğrenci Listesi'!G437</f>
        <v>0</v>
      </c>
      <c r="H426" s="1">
        <f>+'Öğrenci Listesi'!H437</f>
        <v>0</v>
      </c>
    </row>
    <row r="427" spans="5:8" ht="24.75" customHeight="1" hidden="1">
      <c r="E427" s="1">
        <f>IF('Öğrenci Listesi'!F438="",0,E426+1)</f>
        <v>0</v>
      </c>
      <c r="F427" s="1">
        <f>+'Öğrenci Listesi'!F438</f>
        <v>0</v>
      </c>
      <c r="G427" s="1">
        <f>+'Öğrenci Listesi'!G438</f>
        <v>0</v>
      </c>
      <c r="H427" s="1">
        <f>+'Öğrenci Listesi'!H438</f>
        <v>0</v>
      </c>
    </row>
    <row r="428" spans="5:8" ht="24.75" customHeight="1" hidden="1">
      <c r="E428" s="1">
        <f>IF('Öğrenci Listesi'!F439="",0,E427+1)</f>
        <v>0</v>
      </c>
      <c r="F428" s="1">
        <f>+'Öğrenci Listesi'!F439</f>
        <v>0</v>
      </c>
      <c r="G428" s="1">
        <f>+'Öğrenci Listesi'!G439</f>
        <v>0</v>
      </c>
      <c r="H428" s="1">
        <f>+'Öğrenci Listesi'!H439</f>
        <v>0</v>
      </c>
    </row>
    <row r="429" spans="11:42" ht="24.75" customHeight="1" hidden="1">
      <c r="K429" s="1">
        <v>3</v>
      </c>
      <c r="L429" s="1">
        <v>4</v>
      </c>
      <c r="M429" s="1">
        <v>5</v>
      </c>
      <c r="N429" s="1">
        <v>6</v>
      </c>
      <c r="O429" s="1">
        <v>7</v>
      </c>
      <c r="P429" s="1">
        <v>8</v>
      </c>
      <c r="Q429" s="1">
        <v>9</v>
      </c>
      <c r="R429" s="1">
        <v>10</v>
      </c>
      <c r="S429" s="1">
        <v>11</v>
      </c>
      <c r="T429" s="1">
        <v>12</v>
      </c>
      <c r="U429" s="1">
        <v>13</v>
      </c>
      <c r="V429" s="1">
        <v>14</v>
      </c>
      <c r="W429" s="1">
        <v>15</v>
      </c>
      <c r="X429" s="1">
        <v>16</v>
      </c>
      <c r="Y429" s="1">
        <v>17</v>
      </c>
      <c r="Z429" s="1">
        <v>18</v>
      </c>
      <c r="AA429" s="1">
        <v>19</v>
      </c>
      <c r="AB429" s="1">
        <v>20</v>
      </c>
      <c r="AC429" s="1">
        <v>21</v>
      </c>
      <c r="AD429" s="1">
        <v>22</v>
      </c>
      <c r="AE429" s="1">
        <v>23</v>
      </c>
      <c r="AF429" s="1">
        <v>24</v>
      </c>
      <c r="AG429" s="1">
        <v>25</v>
      </c>
      <c r="AH429" s="1">
        <v>26</v>
      </c>
      <c r="AI429" s="1">
        <v>27</v>
      </c>
      <c r="AJ429" s="1">
        <v>28</v>
      </c>
      <c r="AK429" s="1">
        <v>29</v>
      </c>
      <c r="AL429" s="1">
        <v>30</v>
      </c>
      <c r="AM429" s="1">
        <v>31</v>
      </c>
      <c r="AN429" s="1">
        <v>32</v>
      </c>
      <c r="AO429" s="1">
        <v>33</v>
      </c>
      <c r="AP429" s="1">
        <v>34</v>
      </c>
    </row>
    <row r="430" spans="2:63" ht="20.25">
      <c r="B430" s="74"/>
      <c r="C430" s="27"/>
      <c r="D430" s="27"/>
      <c r="E430" s="27"/>
      <c r="F430" s="27"/>
      <c r="G430" s="27"/>
      <c r="H430" s="27"/>
      <c r="I430" s="27"/>
      <c r="J430" s="75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>
        <v>7</v>
      </c>
      <c r="BC430" s="27"/>
      <c r="BD430" s="27"/>
      <c r="BE430" s="27"/>
      <c r="BF430" s="27"/>
      <c r="BG430" s="27"/>
      <c r="BH430" s="76"/>
      <c r="BI430" s="27"/>
      <c r="BJ430" s="27"/>
      <c r="BK430" s="27"/>
    </row>
    <row r="431" spans="2:63" ht="20.25">
      <c r="B431" s="27"/>
      <c r="C431" s="27"/>
      <c r="D431" s="27"/>
      <c r="E431" s="27"/>
      <c r="F431" s="31" t="s">
        <v>180</v>
      </c>
      <c r="G431" s="27"/>
      <c r="H431" s="27"/>
      <c r="I431" s="27"/>
      <c r="J431" s="75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76"/>
      <c r="BI431" s="27"/>
      <c r="BJ431" s="27"/>
      <c r="BK431" s="27"/>
    </row>
    <row r="432" spans="2:63" ht="24.75" customHeight="1">
      <c r="B432" s="27"/>
      <c r="C432" s="27"/>
      <c r="D432" s="27"/>
      <c r="E432" s="27"/>
      <c r="F432" s="27"/>
      <c r="G432" s="27"/>
      <c r="H432" s="27"/>
      <c r="I432" s="27"/>
      <c r="J432" s="75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76"/>
      <c r="BI432" s="27"/>
      <c r="BJ432" s="27"/>
      <c r="BK432" s="27"/>
    </row>
    <row r="433" spans="2:63" ht="31.5" customHeight="1">
      <c r="B433" s="27" t="str">
        <f>CONCATENATE(AR434," ",AU434)</f>
        <v>Sayfa 1</v>
      </c>
      <c r="C433" s="27"/>
      <c r="D433" s="27"/>
      <c r="F433" s="202"/>
      <c r="G433" s="202"/>
      <c r="H433" s="202"/>
      <c r="I433" s="202"/>
      <c r="J433" s="202"/>
      <c r="K433" s="202"/>
      <c r="L433" s="202"/>
      <c r="M433" s="202"/>
      <c r="N433" s="202"/>
      <c r="O433" s="202"/>
      <c r="P433" s="202"/>
      <c r="Q433" s="202"/>
      <c r="R433" s="202"/>
      <c r="S433" s="202"/>
      <c r="T433" s="202"/>
      <c r="U433" s="202"/>
      <c r="V433" s="202"/>
      <c r="W433" s="202"/>
      <c r="X433" s="202"/>
      <c r="Y433" s="202"/>
      <c r="BA433" s="27"/>
      <c r="BB433" s="27"/>
      <c r="BC433" s="27"/>
      <c r="BD433" s="27"/>
      <c r="BE433" s="27"/>
      <c r="BF433" s="27"/>
      <c r="BG433" s="27"/>
      <c r="BH433" s="76"/>
      <c r="BI433" s="27"/>
      <c r="BJ433" s="27"/>
      <c r="BK433" s="27"/>
    </row>
    <row r="434" spans="2:63" ht="27.75" customHeight="1">
      <c r="B434" s="27"/>
      <c r="C434" s="27"/>
      <c r="D434" s="27"/>
      <c r="H434" s="199" t="s">
        <v>147</v>
      </c>
      <c r="I434" s="199"/>
      <c r="J434" s="199"/>
      <c r="N434" s="1"/>
      <c r="O434" s="198" t="s">
        <v>147</v>
      </c>
      <c r="P434" s="198"/>
      <c r="Q434" s="198"/>
      <c r="R434" s="198"/>
      <c r="S434" s="198"/>
      <c r="T434" s="198"/>
      <c r="U434" s="198"/>
      <c r="V434" s="198"/>
      <c r="AB434" s="1"/>
      <c r="AI434" s="1"/>
      <c r="AR434" s="214" t="s">
        <v>50</v>
      </c>
      <c r="AS434" s="214"/>
      <c r="AT434" s="70"/>
      <c r="AU434" s="1">
        <v>1</v>
      </c>
      <c r="BA434" s="27"/>
      <c r="BB434" s="27"/>
      <c r="BC434" s="27"/>
      <c r="BD434" s="27"/>
      <c r="BE434" s="27"/>
      <c r="BF434" s="27"/>
      <c r="BG434" s="27"/>
      <c r="BH434" s="76"/>
      <c r="BI434" s="27"/>
      <c r="BJ434" s="27"/>
      <c r="BK434" s="27"/>
    </row>
    <row r="435" spans="2:63" ht="44.25" customHeight="1">
      <c r="B435" s="27"/>
      <c r="C435" s="27"/>
      <c r="D435" s="84"/>
      <c r="E435" s="237" t="s">
        <v>44</v>
      </c>
      <c r="F435" s="238"/>
      <c r="G435" s="55" t="s">
        <v>0</v>
      </c>
      <c r="H435" s="210"/>
      <c r="I435" s="211"/>
      <c r="J435" s="212"/>
      <c r="K435" s="231" t="s">
        <v>3</v>
      </c>
      <c r="L435" s="232"/>
      <c r="M435" s="233"/>
      <c r="N435" s="5" t="s">
        <v>0</v>
      </c>
      <c r="O435" s="234" t="s">
        <v>179</v>
      </c>
      <c r="P435" s="235"/>
      <c r="Q435" s="235"/>
      <c r="R435" s="235"/>
      <c r="S435" s="235"/>
      <c r="T435" s="235"/>
      <c r="U435" s="235"/>
      <c r="V435" s="236"/>
      <c r="W435" s="223" t="str">
        <f>IF(ISERROR(VLOOKUP(O435,$AY$5:$AZ$29,2,FALSE)),0,VLOOKUP(O435,$AY$5:$AZ$29,2,FALSE))</f>
        <v>Ocak</v>
      </c>
      <c r="X435" s="224"/>
      <c r="Y435" s="224"/>
      <c r="Z435" s="225"/>
      <c r="AA435" s="177"/>
      <c r="AB435" s="178"/>
      <c r="AC435" s="178"/>
      <c r="AD435" s="178"/>
      <c r="AE435" s="178"/>
      <c r="AF435" s="178"/>
      <c r="AG435" s="178"/>
      <c r="AH435" s="178"/>
      <c r="AI435" s="178"/>
      <c r="AJ435" s="178"/>
      <c r="AK435" s="178"/>
      <c r="AL435" s="178"/>
      <c r="AM435" s="178"/>
      <c r="AN435" s="178"/>
      <c r="AO435" s="178"/>
      <c r="AP435" s="178"/>
      <c r="AQ435" s="178"/>
      <c r="AR435" s="178"/>
      <c r="AS435" s="178"/>
      <c r="AT435" s="178"/>
      <c r="AU435" s="178"/>
      <c r="AV435" s="178"/>
      <c r="AW435" s="178"/>
      <c r="AX435" s="178"/>
      <c r="AY435" s="178"/>
      <c r="AZ435" s="179"/>
      <c r="BA435" s="27"/>
      <c r="BB435" s="27"/>
      <c r="BC435" s="27"/>
      <c r="BD435" s="245" t="s">
        <v>66</v>
      </c>
      <c r="BE435" s="245"/>
      <c r="BF435" s="245"/>
      <c r="BG435" s="245"/>
      <c r="BH435" s="75" t="s">
        <v>67</v>
      </c>
      <c r="BI435" s="27"/>
      <c r="BJ435" s="27"/>
      <c r="BK435" s="27"/>
    </row>
    <row r="436" spans="2:66" s="77" customFormat="1" ht="27.75" customHeight="1">
      <c r="B436" s="74"/>
      <c r="C436" s="208" t="s">
        <v>16</v>
      </c>
      <c r="D436" s="85"/>
      <c r="E436" s="106"/>
      <c r="F436" s="107"/>
      <c r="G436" s="104"/>
      <c r="H436" s="104"/>
      <c r="I436" s="104"/>
      <c r="J436" s="104"/>
      <c r="K436" s="116">
        <f>VLOOKUP(CONCATENATE($W$435," ","Hafta"),Takvim!$C$7:$AI$162,K429,FALSE)</f>
        <v>1</v>
      </c>
      <c r="L436" s="116">
        <f>VLOOKUP(CONCATENATE($W$435," ","Hafta"),Takvim!$C$7:$AI$162,L429,FALSE)</f>
        <v>1</v>
      </c>
      <c r="M436" s="116">
        <f>VLOOKUP(CONCATENATE($W$435," ","Hafta"),Takvim!$C$7:$AI$162,M429,FALSE)</f>
        <v>1</v>
      </c>
      <c r="N436" s="116">
        <f>VLOOKUP(CONCATENATE($W$435," ","Hafta"),Takvim!$C$7:$AI$162,N429,FALSE)</f>
        <v>2</v>
      </c>
      <c r="O436" s="116">
        <f>VLOOKUP(CONCATENATE($W$435," ","Hafta"),Takvim!$C$7:$AI$162,O429,FALSE)</f>
        <v>2</v>
      </c>
      <c r="P436" s="116">
        <f>VLOOKUP(CONCATENATE($W$435," ","Hafta"),Takvim!$C$7:$AI$162,P429,FALSE)</f>
        <v>2</v>
      </c>
      <c r="Q436" s="116">
        <f>VLOOKUP(CONCATENATE($W$435," ","Hafta"),Takvim!$C$7:$AI$162,Q429,FALSE)</f>
        <v>2</v>
      </c>
      <c r="R436" s="116">
        <f>VLOOKUP(CONCATENATE($W$435," ","Hafta"),Takvim!$C$7:$AI$162,R429,FALSE)</f>
        <v>2</v>
      </c>
      <c r="S436" s="116">
        <f>VLOOKUP(CONCATENATE($W$435," ","Hafta"),Takvim!$C$7:$AI$162,S429,FALSE)</f>
        <v>2</v>
      </c>
      <c r="T436" s="116">
        <f>VLOOKUP(CONCATENATE($W$435," ","Hafta"),Takvim!$C$7:$AI$162,T429,FALSE)</f>
        <v>2</v>
      </c>
      <c r="U436" s="116">
        <f>VLOOKUP(CONCATENATE($W$435," ","Hafta"),Takvim!$C$7:$AI$162,U429,FALSE)</f>
        <v>3</v>
      </c>
      <c r="V436" s="116">
        <f>VLOOKUP(CONCATENATE($W$435," ","Hafta"),Takvim!$C$7:$AI$162,V429,FALSE)</f>
        <v>3</v>
      </c>
      <c r="W436" s="116">
        <f>VLOOKUP(CONCATENATE($W$435," ","Hafta"),Takvim!$C$7:$AI$162,W429,FALSE)</f>
        <v>3</v>
      </c>
      <c r="X436" s="116">
        <f>VLOOKUP(CONCATENATE($W$435," ","Hafta"),Takvim!$C$7:$AI$162,X429,FALSE)</f>
        <v>3</v>
      </c>
      <c r="Y436" s="116">
        <f>VLOOKUP(CONCATENATE($W$435," ","Hafta"),Takvim!$C$7:$AI$162,Y429,FALSE)</f>
        <v>3</v>
      </c>
      <c r="Z436" s="116">
        <f>VLOOKUP(CONCATENATE($W$435," ","Hafta"),Takvim!$C$7:$AI$162,Z429,FALSE)</f>
        <v>3</v>
      </c>
      <c r="AA436" s="116">
        <f>VLOOKUP(CONCATENATE($W$435," ","Hafta"),Takvim!$C$7:$AI$162,AA429,FALSE)</f>
        <v>3</v>
      </c>
      <c r="AB436" s="116">
        <f>VLOOKUP(CONCATENATE($W$435," ","Hafta"),Takvim!$C$7:$AI$162,AB429,FALSE)</f>
        <v>4</v>
      </c>
      <c r="AC436" s="116">
        <f>VLOOKUP(CONCATENATE($W$435," ","Hafta"),Takvim!$C$7:$AI$162,AC429,FALSE)</f>
        <v>4</v>
      </c>
      <c r="AD436" s="116">
        <f>VLOOKUP(CONCATENATE($W$435," ","Hafta"),Takvim!$C$7:$AI$162,AD429,FALSE)</f>
        <v>4</v>
      </c>
      <c r="AE436" s="116">
        <f>VLOOKUP(CONCATENATE($W$435," ","Hafta"),Takvim!$C$7:$AI$162,AE429,FALSE)</f>
        <v>4</v>
      </c>
      <c r="AF436" s="116">
        <f>VLOOKUP(CONCATENATE($W$435," ","Hafta"),Takvim!$C$7:$AI$162,AF429,FALSE)</f>
        <v>4</v>
      </c>
      <c r="AG436" s="116">
        <f>VLOOKUP(CONCATENATE($W$435," ","Hafta"),Takvim!$C$7:$AI$162,AG429,FALSE)</f>
        <v>4</v>
      </c>
      <c r="AH436" s="116">
        <f>VLOOKUP(CONCATENATE($W$435," ","Hafta"),Takvim!$C$7:$AI$162,AH429,FALSE)</f>
        <v>4</v>
      </c>
      <c r="AI436" s="116">
        <f>VLOOKUP(CONCATENATE($W$435," ","Hafta"),Takvim!$C$7:$AI$162,AI429,FALSE)</f>
        <v>5</v>
      </c>
      <c r="AJ436" s="116">
        <f>VLOOKUP(CONCATENATE($W$435," ","Hafta"),Takvim!$C$7:$AI$162,AJ429,FALSE)</f>
        <v>5</v>
      </c>
      <c r="AK436" s="116">
        <f>VLOOKUP(CONCATENATE($W$435," ","Hafta"),Takvim!$C$7:$AI$162,AK429,FALSE)</f>
        <v>5</v>
      </c>
      <c r="AL436" s="116">
        <f>VLOOKUP(CONCATENATE($W$435," ","Hafta"),Takvim!$C$7:$AI$162,AL429,FALSE)</f>
        <v>5</v>
      </c>
      <c r="AM436" s="116">
        <f>VLOOKUP(CONCATENATE($W$435," ","Hafta"),Takvim!$C$7:$AI$162,AM429,FALSE)</f>
        <v>5</v>
      </c>
      <c r="AN436" s="176">
        <f>VLOOKUP(CONCATENATE($W$435," ","Hafta"),Takvim!$C$7:$AI$162,AN429,FALSE)</f>
        <v>5</v>
      </c>
      <c r="AO436" s="176">
        <f>VLOOKUP(CONCATENATE($W$435," ","Hafta"),Takvim!$C$7:$AI$162,AO429,FALSE)</f>
        <v>5</v>
      </c>
      <c r="AP436" s="98"/>
      <c r="AQ436" s="98"/>
      <c r="AR436" s="98"/>
      <c r="AS436" s="98"/>
      <c r="AT436" s="98"/>
      <c r="AU436" s="98"/>
      <c r="AV436" s="98"/>
      <c r="AW436" s="98"/>
      <c r="AX436" s="98"/>
      <c r="AY436" s="98"/>
      <c r="AZ436" s="108"/>
      <c r="BA436" s="27"/>
      <c r="BB436" s="27"/>
      <c r="BC436" s="27"/>
      <c r="BD436" s="74" t="s">
        <v>71</v>
      </c>
      <c r="BE436" s="74" t="s">
        <v>46</v>
      </c>
      <c r="BF436" s="74" t="s">
        <v>65</v>
      </c>
      <c r="BG436" s="74" t="s">
        <v>52</v>
      </c>
      <c r="BH436" s="76" t="s">
        <v>51</v>
      </c>
      <c r="BI436" s="74"/>
      <c r="BJ436" s="74" t="s">
        <v>45</v>
      </c>
      <c r="BK436" s="74" t="s">
        <v>14</v>
      </c>
      <c r="BL436" s="77" t="s">
        <v>72</v>
      </c>
      <c r="BM436" s="77" t="s">
        <v>73</v>
      </c>
      <c r="BN436" s="77" t="s">
        <v>74</v>
      </c>
    </row>
    <row r="437" spans="1:66" ht="49.5" customHeight="1">
      <c r="A437" s="1" t="str">
        <f aca="true" t="shared" si="1" ref="A437:A458">CONCATENATE(H439,F439,G439,I439)</f>
        <v>000</v>
      </c>
      <c r="B437" s="215" t="s">
        <v>87</v>
      </c>
      <c r="C437" s="208"/>
      <c r="D437" s="28"/>
      <c r="E437" s="36"/>
      <c r="F437" s="227" t="s">
        <v>4</v>
      </c>
      <c r="G437" s="228"/>
      <c r="H437" s="228"/>
      <c r="I437" s="228"/>
      <c r="J437" s="229"/>
      <c r="K437" s="6" t="str">
        <f>IF(ISERROR(VLOOKUP($O$435,Takvim!$C$7:$AI$52,$K$429,FALSE)),0,VLOOKUP($O$435,Takvim!$C$7:$AI$52,$K$429,FALSE))</f>
        <v>Cuma</v>
      </c>
      <c r="L437" s="6" t="str">
        <f>IF(ISERROR(VLOOKUP($O$435,Takvim!$C$7:$AI$52,K429+1,FALSE)),0,VLOOKUP($O$435,Takvim!$C$7:$AI$52,K429+1,FALSE))</f>
        <v>Cumartesi</v>
      </c>
      <c r="M437" s="6" t="str">
        <f>IF(ISERROR(VLOOKUP($O$435,Takvim!$C$7:$AI$52,L429+1,FALSE)),0,VLOOKUP($O$435,Takvim!$C$7:$AI$52,L429+1,FALSE))</f>
        <v>Pazar</v>
      </c>
      <c r="N437" s="6" t="str">
        <f>IF(ISERROR(VLOOKUP($O$435,Takvim!$C$7:$AI$52,M429+1,FALSE)),0,VLOOKUP($O$435,Takvim!$C$7:$AI$52,M429+1,FALSE))</f>
        <v>Pazartesi</v>
      </c>
      <c r="O437" s="6" t="str">
        <f>IF(ISERROR(VLOOKUP($O$435,Takvim!$C$7:$AI$52,N429+1,FALSE)),0,VLOOKUP($O$435,Takvim!$C$7:$AI$52,N429+1,FALSE))</f>
        <v>Salı</v>
      </c>
      <c r="P437" s="6" t="str">
        <f>IF(ISERROR(VLOOKUP($O$435,Takvim!$C$7:$AI$52,O429+1,FALSE)),0,VLOOKUP($O$435,Takvim!$C$7:$AI$52,O429+1,FALSE))</f>
        <v>Çarşamba</v>
      </c>
      <c r="Q437" s="6" t="str">
        <f>IF(ISERROR(VLOOKUP($O$435,Takvim!$C$7:$AI$52,P429+1,FALSE)),0,VLOOKUP($O$435,Takvim!$C$7:$AI$52,P429+1,FALSE))</f>
        <v>Perşembe</v>
      </c>
      <c r="R437" s="6" t="str">
        <f>IF(ISERROR(VLOOKUP($O$435,Takvim!$C$7:$AI$52,Q429+1,FALSE)),0,VLOOKUP($O$435,Takvim!$C$7:$AI$52,Q429+1,FALSE))</f>
        <v>Cuma</v>
      </c>
      <c r="S437" s="6" t="str">
        <f>IF(ISERROR(VLOOKUP($O$435,Takvim!$C$7:$AI$52,R429+1,FALSE)),0,VLOOKUP($O$435,Takvim!$C$7:$AI$52,R429+1,FALSE))</f>
        <v>Cumartesi</v>
      </c>
      <c r="T437" s="6" t="str">
        <f>IF(ISERROR(VLOOKUP($O$435,Takvim!$C$7:$AI$52,S429+1,FALSE)),0,VLOOKUP($O$435,Takvim!$C$7:$AI$52,S429+1,FALSE))</f>
        <v>Pazar</v>
      </c>
      <c r="U437" s="6" t="str">
        <f>IF(ISERROR(VLOOKUP($O$435,Takvim!$C$7:$AI$52,T429+1,FALSE)),0,VLOOKUP($O$435,Takvim!$C$7:$AI$52,T429+1,FALSE))</f>
        <v>Pazartesi</v>
      </c>
      <c r="V437" s="6" t="str">
        <f>IF(ISERROR(VLOOKUP($O$435,Takvim!$C$7:$AI$52,U429+1,FALSE)),0,VLOOKUP($O$435,Takvim!$C$7:$AI$52,U429+1,FALSE))</f>
        <v>Salı</v>
      </c>
      <c r="W437" s="6" t="str">
        <f>IF(ISERROR(VLOOKUP($O$435,Takvim!$C$7:$AI$52,V429+1,FALSE)),0,VLOOKUP($O$435,Takvim!$C$7:$AI$52,V429+1,FALSE))</f>
        <v>Çarşamba</v>
      </c>
      <c r="X437" s="6" t="str">
        <f>IF(ISERROR(VLOOKUP($O$435,Takvim!$C$7:$AI$52,W429+1,FALSE)),0,VLOOKUP($O$435,Takvim!$C$7:$AI$52,W429+1,FALSE))</f>
        <v>Perşembe</v>
      </c>
      <c r="Y437" s="6" t="str">
        <f>IF(ISERROR(VLOOKUP($O$435,Takvim!$C$7:$AI$52,X429+1,FALSE)),0,VLOOKUP($O$435,Takvim!$C$7:$AI$52,X429+1,FALSE))</f>
        <v>Cuma</v>
      </c>
      <c r="Z437" s="6" t="str">
        <f>IF(ISERROR(VLOOKUP($O$435,Takvim!$C$7:$AI$52,Y429+1,FALSE)),0,VLOOKUP($O$435,Takvim!$C$7:$AI$52,Y429+1,FALSE))</f>
        <v>Cumartesi</v>
      </c>
      <c r="AA437" s="6" t="str">
        <f>IF(ISERROR(VLOOKUP($O$435,Takvim!$C$7:$AI$52,Z429+1,FALSE)),0,VLOOKUP($O$435,Takvim!$C$7:$AI$52,Z429+1,FALSE))</f>
        <v>Pazar</v>
      </c>
      <c r="AB437" s="6" t="str">
        <f>IF(ISERROR(VLOOKUP($O$435,Takvim!$C$7:$AI$52,AA429+1,FALSE)),0,VLOOKUP($O$435,Takvim!$C$7:$AI$52,AA429+1,FALSE))</f>
        <v>Pazartesi</v>
      </c>
      <c r="AC437" s="6" t="str">
        <f>IF(ISERROR(VLOOKUP($O$435,Takvim!$C$7:$AI$52,AB429+1,FALSE)),0,VLOOKUP($O$435,Takvim!$C$7:$AI$52,AB429+1,FALSE))</f>
        <v>Salı</v>
      </c>
      <c r="AD437" s="6" t="str">
        <f>IF(ISERROR(VLOOKUP($O$435,Takvim!$C$7:$AI$52,AC429+1,FALSE)),0,VLOOKUP($O$435,Takvim!$C$7:$AI$52,AC429+1,FALSE))</f>
        <v>Çarşamba</v>
      </c>
      <c r="AE437" s="6" t="str">
        <f>IF(ISERROR(VLOOKUP($O$435,Takvim!$C$7:$AI$52,AD429+1,FALSE)),0,VLOOKUP($O$435,Takvim!$C$7:$AI$52,AD429+1,FALSE))</f>
        <v>Perşembe</v>
      </c>
      <c r="AF437" s="6" t="str">
        <f>IF(ISERROR(VLOOKUP($O$435,Takvim!$C$7:$AI$52,AE429+1,FALSE)),0,VLOOKUP($O$435,Takvim!$C$7:$AI$52,AE429+1,FALSE))</f>
        <v>Cuma</v>
      </c>
      <c r="AG437" s="6" t="str">
        <f>IF(ISERROR(VLOOKUP($O$435,Takvim!$C$7:$AI$52,AF429+1,FALSE)),0,VLOOKUP($O$435,Takvim!$C$7:$AI$52,AF429+1,FALSE))</f>
        <v>Cumartesi</v>
      </c>
      <c r="AH437" s="6" t="str">
        <f>IF(ISERROR(VLOOKUP($O$435,Takvim!$C$7:$AI$52,AG429+1,FALSE)),0,VLOOKUP($O$435,Takvim!$C$7:$AI$52,AG429+1,FALSE))</f>
        <v>Pazar</v>
      </c>
      <c r="AI437" s="6" t="str">
        <f>IF(ISERROR(VLOOKUP($O$435,Takvim!$C$7:$AI$52,AH429+1,FALSE)),0,VLOOKUP($O$435,Takvim!$C$7:$AI$52,AH429+1,FALSE))</f>
        <v>Pazartesi</v>
      </c>
      <c r="AJ437" s="6" t="str">
        <f>IF(ISERROR(VLOOKUP($O$435,Takvim!$C$7:$AI$52,AI429+1,FALSE)),0,VLOOKUP($O$435,Takvim!$C$7:$AI$52,AI429+1,FALSE))</f>
        <v>Salı</v>
      </c>
      <c r="AK437" s="6" t="str">
        <f>IF(ISERROR(VLOOKUP($O$435,Takvim!$C$7:$AI$52,AJ429+1,FALSE)),0,VLOOKUP($O$435,Takvim!$C$7:$AI$52,AJ429+1,FALSE))</f>
        <v>Çarşamba</v>
      </c>
      <c r="AL437" s="6" t="str">
        <f>IF(ISERROR(VLOOKUP($O$435,Takvim!$C$7:$AI$52,AK429+1,FALSE)),0,VLOOKUP($O$435,Takvim!$C$7:$AI$52,AK429+1,FALSE))</f>
        <v>Perşembe</v>
      </c>
      <c r="AM437" s="6" t="str">
        <f>IF(ISERROR(VLOOKUP($O$435,Takvim!$C$7:$AI$52,AL429+1,FALSE)),0,VLOOKUP($O$435,Takvim!$C$7:$AI$52,AL429+1,FALSE))</f>
        <v>Cuma</v>
      </c>
      <c r="AN437" s="6" t="str">
        <f>IF(ISERROR(VLOOKUP($O$435,Takvim!$C$7:$AI$52,AM429+1,FALSE)),0,VLOOKUP($O$435,Takvim!$C$7:$AI$52,AM429+1,FALSE))</f>
        <v>Cumartesi</v>
      </c>
      <c r="AO437" s="6" t="str">
        <f>IF(ISERROR(VLOOKUP($O$435,Takvim!$C$7:$AI$52,AN429+1,FALSE)),0,VLOOKUP($O$435,Takvim!$C$7:$AI$52,AN429+1,FALSE))</f>
        <v>Pazar</v>
      </c>
      <c r="AP437" s="203" t="s">
        <v>78</v>
      </c>
      <c r="AQ437" s="203" t="s">
        <v>79</v>
      </c>
      <c r="AR437" s="203" t="s">
        <v>80</v>
      </c>
      <c r="AS437" s="203" t="s">
        <v>81</v>
      </c>
      <c r="AT437" s="203" t="s">
        <v>82</v>
      </c>
      <c r="AU437" s="203" t="s">
        <v>100</v>
      </c>
      <c r="AV437" s="206" t="s">
        <v>83</v>
      </c>
      <c r="AW437" s="203" t="s">
        <v>69</v>
      </c>
      <c r="AX437" s="203"/>
      <c r="AY437" s="200"/>
      <c r="AZ437" s="246"/>
      <c r="BA437" s="27"/>
      <c r="BB437" s="27"/>
      <c r="BC437" s="27"/>
      <c r="BD437" s="80">
        <f aca="true" t="shared" si="2" ref="BD437:BD458">IF(AA439="x",1,0)</f>
        <v>0</v>
      </c>
      <c r="BE437" s="80">
        <f aca="true" t="shared" si="3" ref="BE437:BE458">IF(AA439="B",1,0)</f>
        <v>0</v>
      </c>
      <c r="BF437" s="80">
        <f aca="true" t="shared" si="4" ref="BF437:BF458">IF(AA439="BM",1,0)</f>
        <v>0</v>
      </c>
      <c r="BG437" s="81">
        <f aca="true" t="shared" si="5" ref="BG437:BG458">IF(AA439="HT",1,0)</f>
        <v>0</v>
      </c>
      <c r="BH437" s="76">
        <f aca="true" t="shared" si="6" ref="BH437:BH458">IF(AA439="Üİ",1,0)</f>
        <v>0</v>
      </c>
      <c r="BI437" s="27"/>
      <c r="BJ437" s="82">
        <f aca="true" t="shared" si="7" ref="BJ437:BJ458">IF(AA439="R",1,0)</f>
        <v>0</v>
      </c>
      <c r="BK437" s="83">
        <f aca="true" t="shared" si="8" ref="BK437:BK458">SUM(BD437:BJ437)</f>
        <v>0</v>
      </c>
      <c r="BL437" s="1">
        <f aca="true" t="shared" si="9" ref="BL437:BL458">+AT439</f>
        <v>0</v>
      </c>
      <c r="BM437" s="1">
        <f>IF(BL437&gt;2,2,+BL437)*0</f>
        <v>0</v>
      </c>
      <c r="BN437" s="1">
        <f>BL437-BM437</f>
        <v>0</v>
      </c>
    </row>
    <row r="438" spans="1:66" ht="24">
      <c r="A438" s="1" t="str">
        <f t="shared" si="1"/>
        <v>000</v>
      </c>
      <c r="B438" s="215"/>
      <c r="C438" s="208"/>
      <c r="D438" s="28"/>
      <c r="E438" s="66" t="s">
        <v>1</v>
      </c>
      <c r="F438" s="67" t="s">
        <v>2</v>
      </c>
      <c r="G438" s="68"/>
      <c r="H438" s="69" t="s">
        <v>54</v>
      </c>
      <c r="I438" s="67" t="s">
        <v>55</v>
      </c>
      <c r="J438" s="67" t="s">
        <v>56</v>
      </c>
      <c r="K438" s="99">
        <f>IF(ISERROR(VLOOKUP($W$435,Takvim!$C$7:$AI$52,K429,FALSE)),0,VLOOKUP($W$435,Takvim!$C$7:$AI$52,K429,FALSE))</f>
        <v>1</v>
      </c>
      <c r="L438" s="99">
        <f>IF(ISERROR(VLOOKUP($W$435,Takvim!$C$7:$AI$52,K429+1,FALSE)),0,VLOOKUP($W$435,Takvim!$C$7:$AI$52,K429+1,FALSE))</f>
        <v>2</v>
      </c>
      <c r="M438" s="99">
        <f>IF(ISERROR(VLOOKUP($W$435,Takvim!$C$7:$AI$52,L429+1,FALSE)),0,VLOOKUP($W$435,Takvim!$C$7:$AI$52,L429+1,FALSE))</f>
        <v>3</v>
      </c>
      <c r="N438" s="99">
        <f>IF(ISERROR(VLOOKUP($W$435,Takvim!$C$7:$AI$52,M429+1,FALSE)),0,VLOOKUP($W$435,Takvim!$C$7:$AI$52,M429+1,FALSE))</f>
        <v>4</v>
      </c>
      <c r="O438" s="99">
        <f>IF(ISERROR(VLOOKUP($W$435,Takvim!$C$7:$AI$52,N429+1,FALSE)),0,VLOOKUP($W$435,Takvim!$C$7:$AI$52,N429+1,FALSE))</f>
        <v>5</v>
      </c>
      <c r="P438" s="99">
        <f>IF(ISERROR(VLOOKUP($W$435,Takvim!$C$7:$AI$52,O429+1,FALSE)),0,VLOOKUP($W$435,Takvim!$C$7:$AI$52,O429+1,FALSE))</f>
        <v>6</v>
      </c>
      <c r="Q438" s="99">
        <f>IF(ISERROR(VLOOKUP($W$435,Takvim!$C$7:$AI$52,P429+1,FALSE)),0,VLOOKUP($W$435,Takvim!$C$7:$AI$52,P429+1,FALSE))</f>
        <v>7</v>
      </c>
      <c r="R438" s="99">
        <f>IF(ISERROR(VLOOKUP($W$435,Takvim!$C$7:$AI$52,Q429+1,FALSE)),0,VLOOKUP($W$435,Takvim!$C$7:$AI$52,Q429+1,FALSE))</f>
        <v>8</v>
      </c>
      <c r="S438" s="99">
        <f>IF(ISERROR(VLOOKUP($W$435,Takvim!$C$7:$AI$52,R429+1,FALSE)),0,VLOOKUP($W$435,Takvim!$C$7:$AI$52,R429+1,FALSE))</f>
        <v>9</v>
      </c>
      <c r="T438" s="99">
        <f>IF(ISERROR(VLOOKUP($W$435,Takvim!$C$7:$AI$52,S429+1,FALSE)),0,VLOOKUP($W$435,Takvim!$C$7:$AI$52,S429+1,FALSE))</f>
        <v>10</v>
      </c>
      <c r="U438" s="99">
        <f>IF(ISERROR(VLOOKUP($W$435,Takvim!$C$7:$AI$52,T429+1,FALSE)),0,VLOOKUP($W$435,Takvim!$C$7:$AI$52,T429+1,FALSE))</f>
        <v>11</v>
      </c>
      <c r="V438" s="99">
        <f>IF(ISERROR(VLOOKUP($W$435,Takvim!$C$7:$AI$52,U429+1,FALSE)),0,VLOOKUP($W$435,Takvim!$C$7:$AI$52,U429+1,FALSE))</f>
        <v>12</v>
      </c>
      <c r="W438" s="99">
        <f>IF(ISERROR(VLOOKUP($W$435,Takvim!$C$7:$AI$52,V429+1,FALSE)),0,VLOOKUP($W$435,Takvim!$C$7:$AI$52,V429+1,FALSE))</f>
        <v>13</v>
      </c>
      <c r="X438" s="99">
        <f>IF(ISERROR(VLOOKUP($W$435,Takvim!$C$7:$AI$52,W429+1,FALSE)),0,VLOOKUP($W$435,Takvim!$C$7:$AI$52,W429+1,FALSE))</f>
        <v>14</v>
      </c>
      <c r="Y438" s="99">
        <f>IF(ISERROR(VLOOKUP($W$435,Takvim!$C$7:$AI$52,X429+1,FALSE)),0,VLOOKUP($W$435,Takvim!$C$7:$AI$52,X429+1,FALSE))</f>
        <v>15</v>
      </c>
      <c r="Z438" s="99">
        <f>IF(ISERROR(VLOOKUP($W$435,Takvim!$C$7:$AI$52,Y429+1,FALSE)),0,VLOOKUP($W$435,Takvim!$C$7:$AI$52,Y429+1,FALSE))</f>
        <v>16</v>
      </c>
      <c r="AA438" s="99">
        <f>IF(ISERROR(VLOOKUP($W$435,Takvim!$C$7:$AI$52,Z429+1,FALSE)),0,VLOOKUP($W$435,Takvim!$C$7:$AI$52,Z429+1,FALSE))</f>
        <v>17</v>
      </c>
      <c r="AB438" s="99">
        <f>IF(ISERROR(VLOOKUP($W$435,Takvim!$C$7:$AI$52,AA429+1,FALSE)),0,VLOOKUP($W$435,Takvim!$C$7:$AI$52,AA429+1,FALSE))</f>
        <v>18</v>
      </c>
      <c r="AC438" s="99">
        <f>IF(ISERROR(VLOOKUP($W$435,Takvim!$C$7:$AI$52,AB429+1,FALSE)),0,VLOOKUP($W$435,Takvim!$C$7:$AI$52,AB429+1,FALSE))</f>
        <v>19</v>
      </c>
      <c r="AD438" s="99">
        <f>IF(ISERROR(VLOOKUP($W$435,Takvim!$C$7:$AI$52,AC429+1,FALSE)),0,VLOOKUP($W$435,Takvim!$C$7:$AI$52,AC429+1,FALSE))</f>
        <v>20</v>
      </c>
      <c r="AE438" s="99">
        <f>IF(ISERROR(VLOOKUP($W$435,Takvim!$C$7:$AI$52,AD429+1,FALSE)),0,VLOOKUP($W$435,Takvim!$C$7:$AI$52,AD429+1,FALSE))</f>
        <v>21</v>
      </c>
      <c r="AF438" s="99">
        <f>IF(ISERROR(VLOOKUP($W$435,Takvim!$C$7:$AI$52,AE429+1,FALSE)),0,VLOOKUP($W$435,Takvim!$C$7:$AI$52,AE429+1,FALSE))</f>
        <v>22</v>
      </c>
      <c r="AG438" s="99">
        <f>IF(ISERROR(VLOOKUP($W$435,Takvim!$C$7:$AI$52,AF429+1,FALSE)),0,VLOOKUP($W$435,Takvim!$C$7:$AI$52,AF429+1,FALSE))</f>
        <v>23</v>
      </c>
      <c r="AH438" s="99">
        <f>IF(ISERROR(VLOOKUP($W$435,Takvim!$C$7:$AI$52,AG429+1,FALSE)),0,VLOOKUP($W$435,Takvim!$C$7:$AI$52,AG429+1,FALSE))</f>
        <v>24</v>
      </c>
      <c r="AI438" s="99">
        <f>IF(ISERROR(VLOOKUP($W$435,Takvim!$C$7:$AI$52,AH429+1,FALSE)),0,VLOOKUP($W$435,Takvim!$C$7:$AI$52,AH429+1,FALSE))</f>
        <v>25</v>
      </c>
      <c r="AJ438" s="99">
        <f>IF(ISERROR(VLOOKUP($W$435,Takvim!$C$7:$AI$52,AI429+1,FALSE)),0,VLOOKUP($W$435,Takvim!$C$7:$AI$52,AI429+1,FALSE))</f>
        <v>26</v>
      </c>
      <c r="AK438" s="99">
        <f>IF(ISERROR(VLOOKUP($W$435,Takvim!$C$7:$AI$52,AJ429+1,FALSE)),0,VLOOKUP($W$435,Takvim!$C$7:$AI$52,AJ429+1,FALSE))</f>
        <v>27</v>
      </c>
      <c r="AL438" s="99">
        <f>IF(ISERROR(VLOOKUP($W$435,Takvim!$C$7:$AI$52,AK429+1,FALSE)),0,VLOOKUP($W$435,Takvim!$C$7:$AI$52,AK429+1,FALSE))</f>
        <v>28</v>
      </c>
      <c r="AM438" s="99">
        <f>IF(ISERROR(VLOOKUP($W$435,Takvim!$C$7:$AI$52,AL429+1,FALSE)),0,VLOOKUP($W$435,Takvim!$C$7:$AI$52,AL429+1,FALSE))</f>
        <v>29</v>
      </c>
      <c r="AN438" s="99">
        <f>IF(ISERROR(VLOOKUP($W$435,Takvim!$C$7:$AI$52,AM429+1,FALSE)),0,VLOOKUP($W$435,Takvim!$C$7:$AI$52,AM429+1,FALSE))</f>
        <v>30</v>
      </c>
      <c r="AO438" s="99">
        <f>IF(ISERROR(VLOOKUP($W$435,Takvim!$C$7:$AI$52,AN429+1,FALSE)),0,VLOOKUP($W$435,Takvim!$C$7:$AI$52,AN429+1,FALSE))</f>
        <v>31</v>
      </c>
      <c r="AP438" s="201"/>
      <c r="AQ438" s="201"/>
      <c r="AR438" s="201"/>
      <c r="AS438" s="201"/>
      <c r="AT438" s="201"/>
      <c r="AU438" s="201"/>
      <c r="AV438" s="207"/>
      <c r="AW438" s="201"/>
      <c r="AX438" s="201"/>
      <c r="AY438" s="201"/>
      <c r="AZ438" s="247"/>
      <c r="BA438" s="74"/>
      <c r="BB438" s="74"/>
      <c r="BC438" s="74"/>
      <c r="BD438" s="80">
        <f t="shared" si="2"/>
        <v>0</v>
      </c>
      <c r="BE438" s="80">
        <f t="shared" si="3"/>
        <v>0</v>
      </c>
      <c r="BF438" s="80">
        <f t="shared" si="4"/>
        <v>0</v>
      </c>
      <c r="BG438" s="81">
        <f t="shared" si="5"/>
        <v>0</v>
      </c>
      <c r="BH438" s="76">
        <f t="shared" si="6"/>
        <v>0</v>
      </c>
      <c r="BI438" s="27"/>
      <c r="BJ438" s="82">
        <f t="shared" si="7"/>
        <v>0</v>
      </c>
      <c r="BK438" s="83">
        <f t="shared" si="8"/>
        <v>0</v>
      </c>
      <c r="BL438" s="1">
        <f t="shared" si="9"/>
        <v>0</v>
      </c>
      <c r="BM438" s="1">
        <f>IF(BL438&gt;2,2,+BL438)*0</f>
        <v>0</v>
      </c>
      <c r="BN438" s="1">
        <f aca="true" t="shared" si="10" ref="BN438:BN496">BL438-BM438</f>
        <v>0</v>
      </c>
    </row>
    <row r="439" spans="1:66" ht="39.75" customHeight="1">
      <c r="A439" s="1" t="str">
        <f t="shared" si="1"/>
        <v>000</v>
      </c>
      <c r="B439" s="215"/>
      <c r="C439" s="28">
        <f aca="true" t="shared" si="11" ref="C439:C460">IF(F439="","",COUNTIF($F$439:$F$576,F439))</f>
      </c>
      <c r="D439" s="28"/>
      <c r="E439" s="3">
        <f>IF(AV439&lt;=0,"",1)</f>
      </c>
      <c r="F439" s="35"/>
      <c r="G439" s="78">
        <f>IF(ISERROR(VLOOKUP($F439,'Öğrenci Listesi'!$H$15:$O$577,7,FALSE)),0,VLOOKUP($F439,'Öğrenci Listesi'!$H$15:$O$577,7,FALSE))</f>
        <v>0</v>
      </c>
      <c r="H439" s="78">
        <f>IF(ISERROR(VLOOKUP($F439,'Öğrenci Listesi'!$H$15:$O$577,2,FALSE)),0,VLOOKUP($F439,'Öğrenci Listesi'!$H$15:$O$577,2,FALSE))</f>
        <v>0</v>
      </c>
      <c r="I439" s="78">
        <f>IF(ISERROR(VLOOKUP($F439,'Öğrenci Listesi'!$H$15:$O$577,3,FALSE)),0,VLOOKUP($F439,'Öğrenci Listesi'!$H$15:$O$577,3,FALSE))</f>
        <v>0</v>
      </c>
      <c r="J439" s="78">
        <f>IF(ISERROR(VLOOKUP($F439,'Öğrenci Listesi'!$H$15:$O$577,4,FALSE)),0,VLOOKUP($F439,'Öğrenci Listesi'!$H$15:$O$577,4,FALSE))</f>
        <v>0</v>
      </c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  <c r="U439" s="134"/>
      <c r="V439" s="134"/>
      <c r="W439" s="134"/>
      <c r="X439" s="134"/>
      <c r="Y439" s="134"/>
      <c r="Z439" s="134"/>
      <c r="AA439" s="134"/>
      <c r="AB439" s="134"/>
      <c r="AC439" s="134"/>
      <c r="AD439" s="134"/>
      <c r="AE439" s="134"/>
      <c r="AF439" s="134"/>
      <c r="AG439" s="134"/>
      <c r="AH439" s="134"/>
      <c r="AI439" s="134"/>
      <c r="AJ439" s="134"/>
      <c r="AK439" s="134"/>
      <c r="AL439" s="134"/>
      <c r="AM439" s="134"/>
      <c r="AN439" s="134"/>
      <c r="AO439" s="134"/>
      <c r="AP439" s="182">
        <f>IF(SUMIF($K$436:$AO$436,1,$K439:AO439)&gt;0.5,"HATALI",SUMIF($K$436:$AO$436,1,$K439:AO439))</f>
        <v>0</v>
      </c>
      <c r="AQ439" s="183">
        <f>IF(SUMIF($K$436:$AO$436,2,$K439:AO439)&gt;0.5,"HATALI",SUMIF($K$436:$AO$436,2,$K439:AO439))</f>
        <v>0</v>
      </c>
      <c r="AR439" s="186">
        <f>IF(SUMIF($K$436:$AO$436,3,$K439:AO439)&gt;0.5,"HATALI",SUMIF($K$436:$AO$436,3,$K439:AO439))</f>
        <v>0</v>
      </c>
      <c r="AS439" s="187">
        <f>IF(SUMIF($K$436:$AO$436,4,$K439:AO439)&gt;0.5,"HATALI",SUMIF($K$436:$AO$436,4,$K439:AO439))</f>
        <v>0</v>
      </c>
      <c r="AT439" s="184">
        <f>IF(SUMIF($K$436:$AO$436,5,$K439:AO439)&gt;0.5,"HATALI",SUMIF($K$436:$AO$436,5,$K439:AO439))</f>
        <v>0</v>
      </c>
      <c r="AU439" s="185">
        <f>IF(SUMIF($K$436:$AO$436,6,$K439:AP439)&gt;0.5,"HATALI",SUMIF($K$436:$AO$436,6,$K439:AP439))</f>
        <v>0</v>
      </c>
      <c r="AV439" s="131">
        <f>SUM(AP439:AU439)*24</f>
        <v>0</v>
      </c>
      <c r="AW439" s="25">
        <f>ROUNDUP(AV439/7.5,0)</f>
        <v>0</v>
      </c>
      <c r="AX439" s="25">
        <f>COUNTIF(K439:AO439,$AN$434)</f>
        <v>0</v>
      </c>
      <c r="AY439" s="79"/>
      <c r="AZ439" s="24"/>
      <c r="BA439" s="29"/>
      <c r="BB439" s="30"/>
      <c r="BC439" s="30"/>
      <c r="BD439" s="80">
        <f t="shared" si="2"/>
        <v>0</v>
      </c>
      <c r="BE439" s="80">
        <f t="shared" si="3"/>
        <v>0</v>
      </c>
      <c r="BF439" s="80">
        <f t="shared" si="4"/>
        <v>0</v>
      </c>
      <c r="BG439" s="81">
        <f t="shared" si="5"/>
        <v>0</v>
      </c>
      <c r="BH439" s="76">
        <f t="shared" si="6"/>
        <v>0</v>
      </c>
      <c r="BI439" s="27"/>
      <c r="BJ439" s="82">
        <f t="shared" si="7"/>
        <v>0</v>
      </c>
      <c r="BK439" s="83">
        <f>SUM(BD439:BJ439)</f>
        <v>0</v>
      </c>
      <c r="BL439" s="1">
        <f t="shared" si="9"/>
        <v>0</v>
      </c>
      <c r="BM439" s="1">
        <f>IF(BL439&gt;2,2,+BL439)</f>
        <v>0</v>
      </c>
      <c r="BN439" s="1">
        <f>BL439-BM439</f>
        <v>0</v>
      </c>
    </row>
    <row r="440" spans="1:66" ht="39.75" customHeight="1">
      <c r="A440" s="1" t="str">
        <f t="shared" si="1"/>
        <v>000</v>
      </c>
      <c r="B440" s="215"/>
      <c r="C440" s="28">
        <f t="shared" si="11"/>
      </c>
      <c r="D440" s="28"/>
      <c r="E440" s="3">
        <f>IF(AV440&lt;=0,"",E439+1)</f>
      </c>
      <c r="F440" s="35"/>
      <c r="G440" s="78">
        <f>IF(ISERROR(VLOOKUP($F440,'Öğrenci Listesi'!$H$15:$O$577,7,FALSE)),0,VLOOKUP($F440,'Öğrenci Listesi'!$H$15:$O$577,7,FALSE))</f>
        <v>0</v>
      </c>
      <c r="H440" s="78">
        <f>IF(ISERROR(VLOOKUP($F440,'Öğrenci Listesi'!$H$15:$O$577,2,FALSE)),0,VLOOKUP($F440,'Öğrenci Listesi'!$H$15:$O$577,2,FALSE))</f>
        <v>0</v>
      </c>
      <c r="I440" s="78">
        <f>IF(ISERROR(VLOOKUP($F440,'Öğrenci Listesi'!$H$15:$O$577,3,FALSE)),0,VLOOKUP($F440,'Öğrenci Listesi'!$H$15:$O$577,3,FALSE))</f>
        <v>0</v>
      </c>
      <c r="J440" s="78">
        <f>IF(ISERROR(VLOOKUP($F440,'Öğrenci Listesi'!$H$15:$O$577,4,FALSE)),0,VLOOKUP($F440,'Öğrenci Listesi'!$H$15:$O$577,4,FALSE))</f>
        <v>0</v>
      </c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  <c r="U440" s="134"/>
      <c r="V440" s="134"/>
      <c r="W440" s="134"/>
      <c r="X440" s="134"/>
      <c r="Y440" s="134"/>
      <c r="Z440" s="134"/>
      <c r="AA440" s="134"/>
      <c r="AB440" s="134"/>
      <c r="AC440" s="134"/>
      <c r="AD440" s="134"/>
      <c r="AE440" s="134"/>
      <c r="AF440" s="134"/>
      <c r="AG440" s="134"/>
      <c r="AH440" s="134"/>
      <c r="AI440" s="134"/>
      <c r="AJ440" s="134"/>
      <c r="AK440" s="134"/>
      <c r="AL440" s="134"/>
      <c r="AM440" s="134"/>
      <c r="AN440" s="134"/>
      <c r="AO440" s="134"/>
      <c r="AP440" s="182">
        <f>IF(SUMIF($K$436:$AO$436,1,$K440:AO440)&gt;0.5,"HATALI",SUMIF($K$436:$AO$436,1,$K440:AO440))</f>
        <v>0</v>
      </c>
      <c r="AQ440" s="183">
        <f>IF(SUMIF($K$436:$AO$436,2,$K440:AO440)&gt;0.5,"HATALI",SUMIF($K$436:$AO$436,2,$K440:AO440))</f>
        <v>0</v>
      </c>
      <c r="AR440" s="186">
        <f>IF(SUMIF($K$436:$AO$436,3,$K440:AO440)&gt;0.5,"HATALI",SUMIF($K$436:$AO$436,3,$K440:AO440))</f>
        <v>0</v>
      </c>
      <c r="AS440" s="187">
        <f>IF(SUMIF($K$436:$AO$436,4,$K440:AO440)&gt;0.5,"HATALI",SUMIF($K$436:$AO$436,4,$K440:AO440))</f>
        <v>0</v>
      </c>
      <c r="AT440" s="184">
        <f>IF(SUMIF($K$436:$AO$436,5,$K440:AO440)&gt;0.5,"HATALI",SUMIF($K$436:$AO$436,5,$K440:AO440))</f>
        <v>0</v>
      </c>
      <c r="AU440" s="185">
        <f>IF(SUMIF($K$436:$AO$436,6,$K440:AP440)&gt;0.5,"HATALI",SUMIF($K$436:$AO$436,6,$K440:AP440))</f>
        <v>0</v>
      </c>
      <c r="AV440" s="131">
        <f aca="true" t="shared" si="12" ref="AV440:AV460">SUM(AP440:AU440)*24</f>
        <v>0</v>
      </c>
      <c r="AW440" s="25">
        <f aca="true" t="shared" si="13" ref="AW440:AW460">ROUNDUP(AV440/7.5,0)</f>
        <v>0</v>
      </c>
      <c r="AX440" s="25">
        <f aca="true" t="shared" si="14" ref="AX440:AX460">COUNTIF(K440:AO440,$AN$434)</f>
        <v>0</v>
      </c>
      <c r="AY440" s="79"/>
      <c r="AZ440" s="24"/>
      <c r="BA440" s="29"/>
      <c r="BB440" s="30"/>
      <c r="BC440" s="30"/>
      <c r="BD440" s="80">
        <f t="shared" si="2"/>
        <v>0</v>
      </c>
      <c r="BE440" s="80">
        <f t="shared" si="3"/>
        <v>0</v>
      </c>
      <c r="BF440" s="80">
        <f t="shared" si="4"/>
        <v>0</v>
      </c>
      <c r="BG440" s="81">
        <f t="shared" si="5"/>
        <v>0</v>
      </c>
      <c r="BH440" s="76">
        <f t="shared" si="6"/>
        <v>0</v>
      </c>
      <c r="BI440" s="27"/>
      <c r="BJ440" s="82">
        <f t="shared" si="7"/>
        <v>0</v>
      </c>
      <c r="BK440" s="83">
        <f t="shared" si="8"/>
        <v>0</v>
      </c>
      <c r="BL440" s="1">
        <f t="shared" si="9"/>
        <v>0</v>
      </c>
      <c r="BM440" s="1">
        <f>IF(BL440&gt;2,2,+BL440)*0</f>
        <v>0</v>
      </c>
      <c r="BN440" s="1">
        <f t="shared" si="10"/>
        <v>0</v>
      </c>
    </row>
    <row r="441" spans="1:66" ht="39.75" customHeight="1">
      <c r="A441" s="1" t="str">
        <f t="shared" si="1"/>
        <v>000</v>
      </c>
      <c r="B441" s="215"/>
      <c r="C441" s="28">
        <f t="shared" si="11"/>
      </c>
      <c r="D441" s="28"/>
      <c r="E441" s="3">
        <f aca="true" t="shared" si="15" ref="E441:E460">IF(AV441&lt;=0,"",E440+1)</f>
      </c>
      <c r="F441" s="35"/>
      <c r="G441" s="78">
        <f>IF(ISERROR(VLOOKUP($F441,'Öğrenci Listesi'!$H$15:$O$577,7,FALSE)),0,VLOOKUP($F441,'Öğrenci Listesi'!$H$15:$O$577,7,FALSE))</f>
        <v>0</v>
      </c>
      <c r="H441" s="78">
        <f>IF(ISERROR(VLOOKUP($F441,'Öğrenci Listesi'!$H$15:$O$577,2,FALSE)),0,VLOOKUP($F441,'Öğrenci Listesi'!$H$15:$O$577,2,FALSE))</f>
        <v>0</v>
      </c>
      <c r="I441" s="78">
        <f>IF(ISERROR(VLOOKUP($F441,'Öğrenci Listesi'!$H$15:$O$577,3,FALSE)),0,VLOOKUP($F441,'Öğrenci Listesi'!$H$15:$O$577,3,FALSE))</f>
        <v>0</v>
      </c>
      <c r="J441" s="78">
        <f>IF(ISERROR(VLOOKUP($F441,'Öğrenci Listesi'!$H$15:$O$577,4,FALSE)),0,VLOOKUP($F441,'Öğrenci Listesi'!$H$15:$O$577,4,FALSE))</f>
        <v>0</v>
      </c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  <c r="U441" s="134"/>
      <c r="V441" s="134"/>
      <c r="W441" s="134"/>
      <c r="X441" s="134"/>
      <c r="Y441" s="134"/>
      <c r="Z441" s="134"/>
      <c r="AA441" s="134"/>
      <c r="AB441" s="134"/>
      <c r="AC441" s="134"/>
      <c r="AD441" s="134"/>
      <c r="AE441" s="134"/>
      <c r="AF441" s="134"/>
      <c r="AG441" s="134"/>
      <c r="AH441" s="134"/>
      <c r="AI441" s="134"/>
      <c r="AJ441" s="134"/>
      <c r="AK441" s="134"/>
      <c r="AL441" s="134"/>
      <c r="AM441" s="134"/>
      <c r="AN441" s="134"/>
      <c r="AO441" s="134"/>
      <c r="AP441" s="182">
        <f>IF(SUMIF($K$436:$AO$436,1,$K441:AO441)&gt;0.5,"HATALI",SUMIF($K$436:$AO$436,1,$K441:AO441))</f>
        <v>0</v>
      </c>
      <c r="AQ441" s="183">
        <f>IF(SUMIF($K$436:$AO$436,2,$K441:AO441)&gt;0.5,"HATALI",SUMIF($K$436:$AO$436,2,$K441:AO441))</f>
        <v>0</v>
      </c>
      <c r="AR441" s="186">
        <f>IF(SUMIF($K$436:$AO$436,3,$K441:AO441)&gt;0.5,"HATALI",SUMIF($K$436:$AO$436,3,$K441:AO441))</f>
        <v>0</v>
      </c>
      <c r="AS441" s="187">
        <f>IF(SUMIF($K$436:$AO$436,4,$K441:AO441)&gt;0.5,"HATALI",SUMIF($K$436:$AO$436,4,$K441:AO441))</f>
        <v>0</v>
      </c>
      <c r="AT441" s="184">
        <f>IF(SUMIF($K$436:$AO$436,5,$K441:AO441)&gt;0.5,"HATALI",SUMIF($K$436:$AO$436,5,$K441:AO441))</f>
        <v>0</v>
      </c>
      <c r="AU441" s="185">
        <f>IF(SUMIF($K$436:$AO$436,6,$K441:AP441)&gt;0.5,"HATALI",SUMIF($K$436:$AO$436,6,$K441:AP441))</f>
        <v>0</v>
      </c>
      <c r="AV441" s="131">
        <f t="shared" si="12"/>
        <v>0</v>
      </c>
      <c r="AW441" s="25">
        <f t="shared" si="13"/>
        <v>0</v>
      </c>
      <c r="AX441" s="25">
        <f t="shared" si="14"/>
        <v>0</v>
      </c>
      <c r="AY441" s="79"/>
      <c r="AZ441" s="24"/>
      <c r="BA441" s="29"/>
      <c r="BB441" s="30"/>
      <c r="BC441" s="30"/>
      <c r="BD441" s="80">
        <f t="shared" si="2"/>
        <v>0</v>
      </c>
      <c r="BE441" s="80">
        <f t="shared" si="3"/>
        <v>0</v>
      </c>
      <c r="BF441" s="80">
        <f t="shared" si="4"/>
        <v>0</v>
      </c>
      <c r="BG441" s="81">
        <f t="shared" si="5"/>
        <v>0</v>
      </c>
      <c r="BH441" s="76">
        <f t="shared" si="6"/>
        <v>0</v>
      </c>
      <c r="BI441" s="27"/>
      <c r="BJ441" s="82">
        <f t="shared" si="7"/>
        <v>0</v>
      </c>
      <c r="BK441" s="83">
        <f t="shared" si="8"/>
        <v>0</v>
      </c>
      <c r="BL441" s="1">
        <f t="shared" si="9"/>
        <v>0</v>
      </c>
      <c r="BM441" s="1">
        <f aca="true" t="shared" si="16" ref="BM441:BM496">IF(BL441&gt;2,2,+BL441)</f>
        <v>0</v>
      </c>
      <c r="BN441" s="1">
        <f t="shared" si="10"/>
        <v>0</v>
      </c>
    </row>
    <row r="442" spans="1:66" ht="39.75" customHeight="1">
      <c r="A442" s="1" t="str">
        <f t="shared" si="1"/>
        <v>000</v>
      </c>
      <c r="B442" s="215"/>
      <c r="C442" s="28">
        <f t="shared" si="11"/>
      </c>
      <c r="D442" s="28"/>
      <c r="E442" s="3">
        <f t="shared" si="15"/>
      </c>
      <c r="F442" s="35"/>
      <c r="G442" s="78">
        <f>IF(ISERROR(VLOOKUP($F442,'Öğrenci Listesi'!$H$15:$O$577,7,FALSE)),0,VLOOKUP($F442,'Öğrenci Listesi'!$H$15:$O$577,7,FALSE))</f>
        <v>0</v>
      </c>
      <c r="H442" s="78">
        <f>IF(ISERROR(VLOOKUP($F442,'Öğrenci Listesi'!$H$15:$O$577,2,FALSE)),0,VLOOKUP($F442,'Öğrenci Listesi'!$H$15:$O$577,2,FALSE))</f>
        <v>0</v>
      </c>
      <c r="I442" s="78">
        <f>IF(ISERROR(VLOOKUP($F442,'Öğrenci Listesi'!$H$15:$O$577,3,FALSE)),0,VLOOKUP($F442,'Öğrenci Listesi'!$H$15:$O$577,3,FALSE))</f>
        <v>0</v>
      </c>
      <c r="J442" s="78">
        <f>IF(ISERROR(VLOOKUP($F442,'Öğrenci Listesi'!$H$15:$O$577,4,FALSE)),0,VLOOKUP($F442,'Öğrenci Listesi'!$H$15:$O$577,4,FALSE))</f>
        <v>0</v>
      </c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  <c r="U442" s="134"/>
      <c r="V442" s="134"/>
      <c r="W442" s="134"/>
      <c r="X442" s="134"/>
      <c r="Y442" s="134"/>
      <c r="Z442" s="134"/>
      <c r="AA442" s="134"/>
      <c r="AB442" s="134"/>
      <c r="AC442" s="134"/>
      <c r="AD442" s="134"/>
      <c r="AE442" s="134"/>
      <c r="AF442" s="134"/>
      <c r="AG442" s="134"/>
      <c r="AH442" s="134"/>
      <c r="AI442" s="134"/>
      <c r="AJ442" s="134"/>
      <c r="AK442" s="134"/>
      <c r="AL442" s="134"/>
      <c r="AM442" s="134"/>
      <c r="AN442" s="134"/>
      <c r="AO442" s="134"/>
      <c r="AP442" s="182">
        <f>IF(SUMIF($K$436:$AO$436,1,$K442:AO442)&gt;0.5,"HATALI",SUMIF($K$436:$AO$436,1,$K442:AO442))</f>
        <v>0</v>
      </c>
      <c r="AQ442" s="183">
        <f>IF(SUMIF($K$436:$AO$436,2,$K442:AO442)&gt;0.5,"HATALI",SUMIF($K$436:$AO$436,2,$K442:AO442))</f>
        <v>0</v>
      </c>
      <c r="AR442" s="186">
        <f>IF(SUMIF($K$436:$AO$436,3,$K442:AO442)&gt;0.5,"HATALI",SUMIF($K$436:$AO$436,3,$K442:AO442))</f>
        <v>0</v>
      </c>
      <c r="AS442" s="187">
        <f>IF(SUMIF($K$436:$AO$436,4,$K442:AO442)&gt;0.5,"HATALI",SUMIF($K$436:$AO$436,4,$K442:AO442))</f>
        <v>0</v>
      </c>
      <c r="AT442" s="184">
        <f>IF(SUMIF($K$436:$AO$436,5,$K442:AO442)&gt;0.5,"HATALI",SUMIF($K$436:$AO$436,5,$K442:AO442))</f>
        <v>0</v>
      </c>
      <c r="AU442" s="185">
        <f>IF(SUMIF($K$436:$AO$436,6,$K442:AP442)&gt;0.5,"HATALI",SUMIF($K$436:$AO$436,6,$K442:AP442))</f>
        <v>0</v>
      </c>
      <c r="AV442" s="131">
        <f t="shared" si="12"/>
        <v>0</v>
      </c>
      <c r="AW442" s="25">
        <f t="shared" si="13"/>
        <v>0</v>
      </c>
      <c r="AX442" s="25">
        <f t="shared" si="14"/>
        <v>0</v>
      </c>
      <c r="AY442" s="79"/>
      <c r="AZ442" s="24"/>
      <c r="BA442" s="29"/>
      <c r="BB442" s="30"/>
      <c r="BC442" s="30"/>
      <c r="BD442" s="80">
        <f t="shared" si="2"/>
        <v>0</v>
      </c>
      <c r="BE442" s="80">
        <f t="shared" si="3"/>
        <v>0</v>
      </c>
      <c r="BF442" s="80">
        <f t="shared" si="4"/>
        <v>0</v>
      </c>
      <c r="BG442" s="81">
        <f t="shared" si="5"/>
        <v>0</v>
      </c>
      <c r="BH442" s="76">
        <f t="shared" si="6"/>
        <v>0</v>
      </c>
      <c r="BI442" s="27"/>
      <c r="BJ442" s="82">
        <f t="shared" si="7"/>
        <v>0</v>
      </c>
      <c r="BK442" s="83">
        <f t="shared" si="8"/>
        <v>0</v>
      </c>
      <c r="BL442" s="1">
        <f t="shared" si="9"/>
        <v>0</v>
      </c>
      <c r="BM442" s="1">
        <f t="shared" si="16"/>
        <v>0</v>
      </c>
      <c r="BN442" s="1">
        <f t="shared" si="10"/>
        <v>0</v>
      </c>
    </row>
    <row r="443" spans="1:66" ht="39.75" customHeight="1">
      <c r="A443" s="1" t="str">
        <f t="shared" si="1"/>
        <v>000</v>
      </c>
      <c r="B443" s="215"/>
      <c r="C443" s="28">
        <f t="shared" si="11"/>
      </c>
      <c r="D443" s="28"/>
      <c r="E443" s="3">
        <f t="shared" si="15"/>
      </c>
      <c r="F443" s="35"/>
      <c r="G443" s="78">
        <f>IF(ISERROR(VLOOKUP($F443,'Öğrenci Listesi'!$H$15:$O$577,7,FALSE)),0,VLOOKUP($F443,'Öğrenci Listesi'!$H$15:$O$577,7,FALSE))</f>
        <v>0</v>
      </c>
      <c r="H443" s="78">
        <f>IF(ISERROR(VLOOKUP($F443,'Öğrenci Listesi'!$H$15:$O$577,2,FALSE)),0,VLOOKUP($F443,'Öğrenci Listesi'!$H$15:$O$577,2,FALSE))</f>
        <v>0</v>
      </c>
      <c r="I443" s="78">
        <f>IF(ISERROR(VLOOKUP($F443,'Öğrenci Listesi'!$H$15:$O$577,3,FALSE)),0,VLOOKUP($F443,'Öğrenci Listesi'!$H$15:$O$577,3,FALSE))</f>
        <v>0</v>
      </c>
      <c r="J443" s="78">
        <f>IF(ISERROR(VLOOKUP($F443,'Öğrenci Listesi'!$H$15:$O$577,4,FALSE)),0,VLOOKUP($F443,'Öğrenci Listesi'!$H$15:$O$577,4,FALSE))</f>
        <v>0</v>
      </c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  <c r="U443" s="134"/>
      <c r="V443" s="134"/>
      <c r="W443" s="134"/>
      <c r="X443" s="134"/>
      <c r="Y443" s="134"/>
      <c r="Z443" s="134"/>
      <c r="AA443" s="134"/>
      <c r="AB443" s="134"/>
      <c r="AC443" s="134"/>
      <c r="AD443" s="134"/>
      <c r="AE443" s="134"/>
      <c r="AF443" s="134"/>
      <c r="AG443" s="134"/>
      <c r="AH443" s="134"/>
      <c r="AI443" s="134"/>
      <c r="AJ443" s="134"/>
      <c r="AK443" s="134"/>
      <c r="AL443" s="134"/>
      <c r="AM443" s="134"/>
      <c r="AN443" s="134"/>
      <c r="AO443" s="134"/>
      <c r="AP443" s="182">
        <f>IF(SUMIF($K$436:$AO$436,1,$K443:AO443)&gt;0.5,"HATALI",SUMIF($K$436:$AO$436,1,$K443:AO443))</f>
        <v>0</v>
      </c>
      <c r="AQ443" s="183">
        <f>IF(SUMIF($K$436:$AO$436,2,$K443:AO443)&gt;0.5,"HATALI",SUMIF($K$436:$AO$436,2,$K443:AO443))</f>
        <v>0</v>
      </c>
      <c r="AR443" s="186">
        <f>IF(SUMIF($K$436:$AO$436,3,$K443:AO443)&gt;0.5,"HATALI",SUMIF($K$436:$AO$436,3,$K443:AO443))</f>
        <v>0</v>
      </c>
      <c r="AS443" s="187">
        <f>IF(SUMIF($K$436:$AO$436,4,$K443:AO443)&gt;0.5,"HATALI",SUMIF($K$436:$AO$436,4,$K443:AO443))</f>
        <v>0</v>
      </c>
      <c r="AT443" s="184">
        <f>IF(SUMIF($K$436:$AO$436,5,$K443:AO443)&gt;0.5,"HATALI",SUMIF($K$436:$AO$436,5,$K443:AO443))</f>
        <v>0</v>
      </c>
      <c r="AU443" s="185">
        <f>IF(SUMIF($K$436:$AO$436,6,$K443:AP443)&gt;0.5,"HATALI",SUMIF($K$436:$AO$436,6,$K443:AP443))</f>
        <v>0</v>
      </c>
      <c r="AV443" s="131">
        <f t="shared" si="12"/>
        <v>0</v>
      </c>
      <c r="AW443" s="25">
        <f t="shared" si="13"/>
        <v>0</v>
      </c>
      <c r="AX443" s="25">
        <f t="shared" si="14"/>
        <v>0</v>
      </c>
      <c r="AY443" s="79"/>
      <c r="AZ443" s="24"/>
      <c r="BA443" s="29"/>
      <c r="BB443" s="30"/>
      <c r="BC443" s="30"/>
      <c r="BD443" s="80">
        <f t="shared" si="2"/>
        <v>0</v>
      </c>
      <c r="BE443" s="80">
        <f t="shared" si="3"/>
        <v>0</v>
      </c>
      <c r="BF443" s="80">
        <f t="shared" si="4"/>
        <v>0</v>
      </c>
      <c r="BG443" s="81">
        <f t="shared" si="5"/>
        <v>0</v>
      </c>
      <c r="BH443" s="76">
        <f t="shared" si="6"/>
        <v>0</v>
      </c>
      <c r="BI443" s="27"/>
      <c r="BJ443" s="82">
        <f t="shared" si="7"/>
        <v>0</v>
      </c>
      <c r="BK443" s="83">
        <f t="shared" si="8"/>
        <v>0</v>
      </c>
      <c r="BL443" s="1">
        <f t="shared" si="9"/>
        <v>0</v>
      </c>
      <c r="BM443" s="1">
        <f t="shared" si="16"/>
        <v>0</v>
      </c>
      <c r="BN443" s="1">
        <f t="shared" si="10"/>
        <v>0</v>
      </c>
    </row>
    <row r="444" spans="1:66" ht="39.75" customHeight="1">
      <c r="A444" s="1" t="str">
        <f t="shared" si="1"/>
        <v>000</v>
      </c>
      <c r="B444" s="215"/>
      <c r="C444" s="28">
        <f t="shared" si="11"/>
      </c>
      <c r="D444" s="28"/>
      <c r="E444" s="3">
        <f t="shared" si="15"/>
      </c>
      <c r="F444" s="35"/>
      <c r="G444" s="78">
        <f>IF(ISERROR(VLOOKUP($F444,'Öğrenci Listesi'!$H$15:$O$577,7,FALSE)),0,VLOOKUP($F444,'Öğrenci Listesi'!$H$15:$O$577,7,FALSE))</f>
        <v>0</v>
      </c>
      <c r="H444" s="78">
        <f>IF(ISERROR(VLOOKUP($F444,'Öğrenci Listesi'!$H$15:$O$577,2,FALSE)),0,VLOOKUP($F444,'Öğrenci Listesi'!$H$15:$O$577,2,FALSE))</f>
        <v>0</v>
      </c>
      <c r="I444" s="78">
        <f>IF(ISERROR(VLOOKUP($F444,'Öğrenci Listesi'!$H$15:$O$577,3,FALSE)),0,VLOOKUP($F444,'Öğrenci Listesi'!$H$15:$O$577,3,FALSE))</f>
        <v>0</v>
      </c>
      <c r="J444" s="78">
        <f>IF(ISERROR(VLOOKUP($F444,'Öğrenci Listesi'!$H$15:$O$577,4,FALSE)),0,VLOOKUP($F444,'Öğrenci Listesi'!$H$15:$O$577,4,FALSE))</f>
        <v>0</v>
      </c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34"/>
      <c r="X444" s="134"/>
      <c r="Y444" s="134"/>
      <c r="Z444" s="134"/>
      <c r="AA444" s="134"/>
      <c r="AB444" s="134"/>
      <c r="AC444" s="134"/>
      <c r="AD444" s="134"/>
      <c r="AE444" s="134"/>
      <c r="AF444" s="134"/>
      <c r="AG444" s="134"/>
      <c r="AH444" s="134"/>
      <c r="AI444" s="134"/>
      <c r="AJ444" s="134"/>
      <c r="AK444" s="134"/>
      <c r="AL444" s="134"/>
      <c r="AM444" s="134"/>
      <c r="AN444" s="134"/>
      <c r="AO444" s="134"/>
      <c r="AP444" s="182">
        <f>IF(SUMIF($K$436:$AO$436,1,$K444:AO444)&gt;0.5,"HATALI",SUMIF($K$436:$AO$436,1,$K444:AO444))</f>
        <v>0</v>
      </c>
      <c r="AQ444" s="183">
        <f>IF(SUMIF($K$436:$AO$436,2,$K444:AO444)&gt;0.5,"HATALI",SUMIF($K$436:$AO$436,2,$K444:AO444))</f>
        <v>0</v>
      </c>
      <c r="AR444" s="186">
        <f>IF(SUMIF($K$436:$AO$436,3,$K444:AO444)&gt;0.5,"HATALI",SUMIF($K$436:$AO$436,3,$K444:AO444))</f>
        <v>0</v>
      </c>
      <c r="AS444" s="187">
        <f>IF(SUMIF($K$436:$AO$436,4,$K444:AO444)&gt;0.5,"HATALI",SUMIF($K$436:$AO$436,4,$K444:AO444))</f>
        <v>0</v>
      </c>
      <c r="AT444" s="184">
        <f>IF(SUMIF($K$436:$AO$436,5,$K444:AO444)&gt;0.5,"HATALI",SUMIF($K$436:$AO$436,5,$K444:AO444))</f>
        <v>0</v>
      </c>
      <c r="AU444" s="185">
        <f>IF(SUMIF($K$436:$AO$436,6,$K444:AP444)&gt;0.5,"HATALI",SUMIF($K$436:$AO$436,6,$K444:AP444))</f>
        <v>0</v>
      </c>
      <c r="AV444" s="131">
        <f t="shared" si="12"/>
        <v>0</v>
      </c>
      <c r="AW444" s="25">
        <f t="shared" si="13"/>
        <v>0</v>
      </c>
      <c r="AX444" s="25">
        <f t="shared" si="14"/>
        <v>0</v>
      </c>
      <c r="AY444" s="79"/>
      <c r="AZ444" s="24"/>
      <c r="BA444" s="29"/>
      <c r="BB444" s="30"/>
      <c r="BC444" s="30"/>
      <c r="BD444" s="80">
        <f t="shared" si="2"/>
        <v>0</v>
      </c>
      <c r="BE444" s="80">
        <f t="shared" si="3"/>
        <v>0</v>
      </c>
      <c r="BF444" s="80">
        <f t="shared" si="4"/>
        <v>0</v>
      </c>
      <c r="BG444" s="81">
        <f t="shared" si="5"/>
        <v>0</v>
      </c>
      <c r="BH444" s="76">
        <f t="shared" si="6"/>
        <v>0</v>
      </c>
      <c r="BI444" s="27"/>
      <c r="BJ444" s="82">
        <f t="shared" si="7"/>
        <v>0</v>
      </c>
      <c r="BK444" s="83">
        <f t="shared" si="8"/>
        <v>0</v>
      </c>
      <c r="BL444" s="1">
        <f t="shared" si="9"/>
        <v>0</v>
      </c>
      <c r="BM444" s="1">
        <f t="shared" si="16"/>
        <v>0</v>
      </c>
      <c r="BN444" s="1">
        <f t="shared" si="10"/>
        <v>0</v>
      </c>
    </row>
    <row r="445" spans="1:66" ht="39.75" customHeight="1">
      <c r="A445" s="1" t="str">
        <f t="shared" si="1"/>
        <v>000</v>
      </c>
      <c r="B445" s="215"/>
      <c r="C445" s="28">
        <f t="shared" si="11"/>
      </c>
      <c r="D445" s="28"/>
      <c r="E445" s="3">
        <f t="shared" si="15"/>
      </c>
      <c r="F445" s="35"/>
      <c r="G445" s="78">
        <f>IF(ISERROR(VLOOKUP($F445,'Öğrenci Listesi'!$H$15:$O$577,7,FALSE)),0,VLOOKUP($F445,'Öğrenci Listesi'!$H$15:$O$577,7,FALSE))</f>
        <v>0</v>
      </c>
      <c r="H445" s="78">
        <f>IF(ISERROR(VLOOKUP($F445,'Öğrenci Listesi'!$H$15:$O$577,2,FALSE)),0,VLOOKUP($F445,'Öğrenci Listesi'!$H$15:$O$577,2,FALSE))</f>
        <v>0</v>
      </c>
      <c r="I445" s="78">
        <f>IF(ISERROR(VLOOKUP($F445,'Öğrenci Listesi'!$H$15:$O$577,3,FALSE)),0,VLOOKUP($F445,'Öğrenci Listesi'!$H$15:$O$577,3,FALSE))</f>
        <v>0</v>
      </c>
      <c r="J445" s="78">
        <f>IF(ISERROR(VLOOKUP($F445,'Öğrenci Listesi'!$H$15:$O$577,4,FALSE)),0,VLOOKUP($F445,'Öğrenci Listesi'!$H$15:$O$577,4,FALSE))</f>
        <v>0</v>
      </c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  <c r="U445" s="134"/>
      <c r="V445" s="134"/>
      <c r="W445" s="134"/>
      <c r="X445" s="134"/>
      <c r="Y445" s="134"/>
      <c r="Z445" s="134"/>
      <c r="AA445" s="134"/>
      <c r="AB445" s="134"/>
      <c r="AC445" s="134"/>
      <c r="AD445" s="134"/>
      <c r="AE445" s="134"/>
      <c r="AF445" s="134"/>
      <c r="AG445" s="134"/>
      <c r="AH445" s="134"/>
      <c r="AI445" s="134"/>
      <c r="AJ445" s="134"/>
      <c r="AK445" s="134"/>
      <c r="AL445" s="134"/>
      <c r="AM445" s="134"/>
      <c r="AN445" s="134"/>
      <c r="AO445" s="134"/>
      <c r="AP445" s="182">
        <f>IF(SUMIF($K$436:$AO$436,1,$K445:AO445)&gt;0.5,"HATALI",SUMIF($K$436:$AO$436,1,$K445:AO445))</f>
        <v>0</v>
      </c>
      <c r="AQ445" s="183">
        <f>IF(SUMIF($K$436:$AO$436,2,$K445:AO445)&gt;0.5,"HATALI",SUMIF($K$436:$AO$436,2,$K445:AO445))</f>
        <v>0</v>
      </c>
      <c r="AR445" s="186">
        <f>IF(SUMIF($K$436:$AO$436,3,$K445:AO445)&gt;0.5,"HATALI",SUMIF($K$436:$AO$436,3,$K445:AO445))</f>
        <v>0</v>
      </c>
      <c r="AS445" s="187">
        <f>IF(SUMIF($K$436:$AO$436,4,$K445:AO445)&gt;0.5,"HATALI",SUMIF($K$436:$AO$436,4,$K445:AO445))</f>
        <v>0</v>
      </c>
      <c r="AT445" s="184">
        <f>IF(SUMIF($K$436:$AO$436,5,$K445:AO445)&gt;0.5,"HATALI",SUMIF($K$436:$AO$436,5,$K445:AO445))</f>
        <v>0</v>
      </c>
      <c r="AU445" s="185">
        <f>IF(SUMIF($K$436:$AO$436,6,$K445:AP445)&gt;0.5,"HATALI",SUMIF($K$436:$AO$436,6,$K445:AP445))</f>
        <v>0</v>
      </c>
      <c r="AV445" s="131">
        <f t="shared" si="12"/>
        <v>0</v>
      </c>
      <c r="AW445" s="25">
        <f t="shared" si="13"/>
        <v>0</v>
      </c>
      <c r="AX445" s="25">
        <f t="shared" si="14"/>
        <v>0</v>
      </c>
      <c r="AY445" s="79"/>
      <c r="AZ445" s="24"/>
      <c r="BA445" s="29"/>
      <c r="BB445" s="30"/>
      <c r="BC445" s="30"/>
      <c r="BD445" s="80">
        <f t="shared" si="2"/>
        <v>0</v>
      </c>
      <c r="BE445" s="80">
        <f t="shared" si="3"/>
        <v>0</v>
      </c>
      <c r="BF445" s="80">
        <f t="shared" si="4"/>
        <v>0</v>
      </c>
      <c r="BG445" s="81">
        <f t="shared" si="5"/>
        <v>0</v>
      </c>
      <c r="BH445" s="76">
        <f t="shared" si="6"/>
        <v>0</v>
      </c>
      <c r="BI445" s="27"/>
      <c r="BJ445" s="82">
        <f t="shared" si="7"/>
        <v>0</v>
      </c>
      <c r="BK445" s="83">
        <f t="shared" si="8"/>
        <v>0</v>
      </c>
      <c r="BL445" s="1">
        <f t="shared" si="9"/>
        <v>0</v>
      </c>
      <c r="BM445" s="1">
        <f t="shared" si="16"/>
        <v>0</v>
      </c>
      <c r="BN445" s="1">
        <f t="shared" si="10"/>
        <v>0</v>
      </c>
    </row>
    <row r="446" spans="1:66" ht="39.75" customHeight="1">
      <c r="A446" s="1" t="str">
        <f t="shared" si="1"/>
        <v>000</v>
      </c>
      <c r="B446" s="215"/>
      <c r="C446" s="28">
        <f t="shared" si="11"/>
      </c>
      <c r="D446" s="28"/>
      <c r="E446" s="3">
        <f t="shared" si="15"/>
      </c>
      <c r="F446" s="35"/>
      <c r="G446" s="78">
        <f>IF(ISERROR(VLOOKUP($F446,'Öğrenci Listesi'!$H$15:$O$577,7,FALSE)),0,VLOOKUP($F446,'Öğrenci Listesi'!$H$15:$O$577,7,FALSE))</f>
        <v>0</v>
      </c>
      <c r="H446" s="78">
        <f>IF(ISERROR(VLOOKUP($F446,'Öğrenci Listesi'!$H$15:$O$577,2,FALSE)),0,VLOOKUP($F446,'Öğrenci Listesi'!$H$15:$O$577,2,FALSE))</f>
        <v>0</v>
      </c>
      <c r="I446" s="78">
        <f>IF(ISERROR(VLOOKUP($F446,'Öğrenci Listesi'!$H$15:$O$577,3,FALSE)),0,VLOOKUP($F446,'Öğrenci Listesi'!$H$15:$O$577,3,FALSE))</f>
        <v>0</v>
      </c>
      <c r="J446" s="78">
        <f>IF(ISERROR(VLOOKUP($F446,'Öğrenci Listesi'!$H$15:$O$577,4,FALSE)),0,VLOOKUP($F446,'Öğrenci Listesi'!$H$15:$O$577,4,FALSE))</f>
        <v>0</v>
      </c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  <c r="U446" s="134"/>
      <c r="V446" s="134"/>
      <c r="W446" s="134"/>
      <c r="X446" s="134"/>
      <c r="Y446" s="134"/>
      <c r="Z446" s="134"/>
      <c r="AA446" s="134"/>
      <c r="AB446" s="134"/>
      <c r="AC446" s="134"/>
      <c r="AD446" s="134"/>
      <c r="AE446" s="134"/>
      <c r="AF446" s="134"/>
      <c r="AG446" s="134"/>
      <c r="AH446" s="134"/>
      <c r="AI446" s="134"/>
      <c r="AJ446" s="134"/>
      <c r="AK446" s="134"/>
      <c r="AL446" s="134"/>
      <c r="AM446" s="134"/>
      <c r="AN446" s="134"/>
      <c r="AO446" s="134"/>
      <c r="AP446" s="182">
        <f>IF(SUMIF($K$436:$AO$436,1,$K446:AO446)&gt;0.5,"HATALI",SUMIF($K$436:$AO$436,1,$K446:AO446))</f>
        <v>0</v>
      </c>
      <c r="AQ446" s="183">
        <f>IF(SUMIF($K$436:$AO$436,2,$K446:AO446)&gt;0.5,"HATALI",SUMIF($K$436:$AO$436,2,$K446:AO446))</f>
        <v>0</v>
      </c>
      <c r="AR446" s="186">
        <f>IF(SUMIF($K$436:$AO$436,3,$K446:AO446)&gt;0.5,"HATALI",SUMIF($K$436:$AO$436,3,$K446:AO446))</f>
        <v>0</v>
      </c>
      <c r="AS446" s="187">
        <f>IF(SUMIF($K$436:$AO$436,4,$K446:AO446)&gt;0.5,"HATALI",SUMIF($K$436:$AO$436,4,$K446:AO446))</f>
        <v>0</v>
      </c>
      <c r="AT446" s="184">
        <f>IF(SUMIF($K$436:$AO$436,5,$K446:AO446)&gt;0.5,"HATALI",SUMIF($K$436:$AO$436,5,$K446:AO446))</f>
        <v>0</v>
      </c>
      <c r="AU446" s="185">
        <f>IF(SUMIF($K$436:$AO$436,6,$K446:AP446)&gt;0.5,"HATALI",SUMIF($K$436:$AO$436,6,$K446:AP446))</f>
        <v>0</v>
      </c>
      <c r="AV446" s="131">
        <f t="shared" si="12"/>
        <v>0</v>
      </c>
      <c r="AW446" s="25">
        <f t="shared" si="13"/>
        <v>0</v>
      </c>
      <c r="AX446" s="25">
        <f t="shared" si="14"/>
        <v>0</v>
      </c>
      <c r="AY446" s="79"/>
      <c r="AZ446" s="24"/>
      <c r="BA446" s="29"/>
      <c r="BB446" s="30"/>
      <c r="BC446" s="30"/>
      <c r="BD446" s="80">
        <f t="shared" si="2"/>
        <v>0</v>
      </c>
      <c r="BE446" s="80">
        <f t="shared" si="3"/>
        <v>0</v>
      </c>
      <c r="BF446" s="80">
        <f t="shared" si="4"/>
        <v>0</v>
      </c>
      <c r="BG446" s="81">
        <f t="shared" si="5"/>
        <v>0</v>
      </c>
      <c r="BH446" s="76">
        <f t="shared" si="6"/>
        <v>0</v>
      </c>
      <c r="BI446" s="27"/>
      <c r="BJ446" s="82">
        <f t="shared" si="7"/>
        <v>0</v>
      </c>
      <c r="BK446" s="83">
        <f t="shared" si="8"/>
        <v>0</v>
      </c>
      <c r="BL446" s="1">
        <f t="shared" si="9"/>
        <v>0</v>
      </c>
      <c r="BM446" s="1">
        <f t="shared" si="16"/>
        <v>0</v>
      </c>
      <c r="BN446" s="1">
        <f t="shared" si="10"/>
        <v>0</v>
      </c>
    </row>
    <row r="447" spans="1:66" ht="39.75" customHeight="1">
      <c r="A447" s="1" t="str">
        <f t="shared" si="1"/>
        <v>000</v>
      </c>
      <c r="B447" s="215"/>
      <c r="C447" s="28">
        <f t="shared" si="11"/>
      </c>
      <c r="D447" s="28"/>
      <c r="E447" s="3">
        <f t="shared" si="15"/>
      </c>
      <c r="F447" s="35"/>
      <c r="G447" s="78">
        <f>IF(ISERROR(VLOOKUP($F447,'Öğrenci Listesi'!$H$15:$O$577,7,FALSE)),0,VLOOKUP($F447,'Öğrenci Listesi'!$H$15:$O$577,7,FALSE))</f>
        <v>0</v>
      </c>
      <c r="H447" s="78">
        <f>IF(ISERROR(VLOOKUP($F447,'Öğrenci Listesi'!$H$15:$O$577,2,FALSE)),0,VLOOKUP($F447,'Öğrenci Listesi'!$H$15:$O$577,2,FALSE))</f>
        <v>0</v>
      </c>
      <c r="I447" s="78">
        <f>IF(ISERROR(VLOOKUP($F447,'Öğrenci Listesi'!$H$15:$O$577,3,FALSE)),0,VLOOKUP($F447,'Öğrenci Listesi'!$H$15:$O$577,3,FALSE))</f>
        <v>0</v>
      </c>
      <c r="J447" s="78">
        <f>IF(ISERROR(VLOOKUP($F447,'Öğrenci Listesi'!$H$15:$O$577,4,FALSE)),0,VLOOKUP($F447,'Öğrenci Listesi'!$H$15:$O$577,4,FALSE))</f>
        <v>0</v>
      </c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  <c r="U447" s="134"/>
      <c r="V447" s="134"/>
      <c r="W447" s="134"/>
      <c r="X447" s="134"/>
      <c r="Y447" s="134"/>
      <c r="Z447" s="134"/>
      <c r="AA447" s="134"/>
      <c r="AB447" s="134"/>
      <c r="AC447" s="134"/>
      <c r="AD447" s="134"/>
      <c r="AE447" s="134"/>
      <c r="AF447" s="134"/>
      <c r="AG447" s="134"/>
      <c r="AH447" s="134"/>
      <c r="AI447" s="134"/>
      <c r="AJ447" s="134"/>
      <c r="AK447" s="134"/>
      <c r="AL447" s="134"/>
      <c r="AM447" s="134"/>
      <c r="AN447" s="134"/>
      <c r="AO447" s="134"/>
      <c r="AP447" s="182">
        <f>IF(SUMIF($K$436:$AO$436,1,$K447:AO447)&gt;0.5,"HATALI",SUMIF($K$436:$AO$436,1,$K447:AO447))</f>
        <v>0</v>
      </c>
      <c r="AQ447" s="183">
        <f>IF(SUMIF($K$436:$AO$436,2,$K447:AO447)&gt;0.5,"HATALI",SUMIF($K$436:$AO$436,2,$K447:AO447))</f>
        <v>0</v>
      </c>
      <c r="AR447" s="186">
        <f>IF(SUMIF($K$436:$AO$436,3,$K447:AO447)&gt;0.5,"HATALI",SUMIF($K$436:$AO$436,3,$K447:AO447))</f>
        <v>0</v>
      </c>
      <c r="AS447" s="187">
        <f>IF(SUMIF($K$436:$AO$436,4,$K447:AO447)&gt;0.5,"HATALI",SUMIF($K$436:$AO$436,4,$K447:AO447))</f>
        <v>0</v>
      </c>
      <c r="AT447" s="184">
        <f>IF(SUMIF($K$436:$AO$436,5,$K447:AO447)&gt;0.5,"HATALI",SUMIF($K$436:$AO$436,5,$K447:AO447))</f>
        <v>0</v>
      </c>
      <c r="AU447" s="185">
        <f>IF(SUMIF($K$436:$AO$436,6,$K447:AP447)&gt;0.5,"HATALI",SUMIF($K$436:$AO$436,6,$K447:AP447))</f>
        <v>0</v>
      </c>
      <c r="AV447" s="131">
        <f t="shared" si="12"/>
        <v>0</v>
      </c>
      <c r="AW447" s="25">
        <f t="shared" si="13"/>
        <v>0</v>
      </c>
      <c r="AX447" s="25">
        <f t="shared" si="14"/>
        <v>0</v>
      </c>
      <c r="AY447" s="79"/>
      <c r="AZ447" s="24"/>
      <c r="BA447" s="29"/>
      <c r="BB447" s="30"/>
      <c r="BC447" s="30"/>
      <c r="BD447" s="80">
        <f t="shared" si="2"/>
        <v>0</v>
      </c>
      <c r="BE447" s="80">
        <f t="shared" si="3"/>
        <v>0</v>
      </c>
      <c r="BF447" s="80">
        <f t="shared" si="4"/>
        <v>0</v>
      </c>
      <c r="BG447" s="81">
        <f t="shared" si="5"/>
        <v>0</v>
      </c>
      <c r="BH447" s="76">
        <f t="shared" si="6"/>
        <v>0</v>
      </c>
      <c r="BI447" s="27"/>
      <c r="BJ447" s="82">
        <f t="shared" si="7"/>
        <v>0</v>
      </c>
      <c r="BK447" s="83">
        <f t="shared" si="8"/>
        <v>0</v>
      </c>
      <c r="BL447" s="1">
        <f t="shared" si="9"/>
        <v>0</v>
      </c>
      <c r="BM447" s="1">
        <f t="shared" si="16"/>
        <v>0</v>
      </c>
      <c r="BN447" s="1">
        <f t="shared" si="10"/>
        <v>0</v>
      </c>
    </row>
    <row r="448" spans="1:66" ht="39.75" customHeight="1">
      <c r="A448" s="1" t="str">
        <f t="shared" si="1"/>
        <v>000</v>
      </c>
      <c r="B448" s="215"/>
      <c r="C448" s="28">
        <f t="shared" si="11"/>
      </c>
      <c r="D448" s="28"/>
      <c r="E448" s="3">
        <f t="shared" si="15"/>
      </c>
      <c r="F448" s="35"/>
      <c r="G448" s="78">
        <f>IF(ISERROR(VLOOKUP($F448,'Öğrenci Listesi'!$H$15:$O$577,7,FALSE)),0,VLOOKUP($F448,'Öğrenci Listesi'!$H$15:$O$577,7,FALSE))</f>
        <v>0</v>
      </c>
      <c r="H448" s="78">
        <f>IF(ISERROR(VLOOKUP($F448,'Öğrenci Listesi'!$H$15:$O$577,2,FALSE)),0,VLOOKUP($F448,'Öğrenci Listesi'!$H$15:$O$577,2,FALSE))</f>
        <v>0</v>
      </c>
      <c r="I448" s="78">
        <f>IF(ISERROR(VLOOKUP($F448,'Öğrenci Listesi'!$H$15:$O$577,3,FALSE)),0,VLOOKUP($F448,'Öğrenci Listesi'!$H$15:$O$577,3,FALSE))</f>
        <v>0</v>
      </c>
      <c r="J448" s="78">
        <f>IF(ISERROR(VLOOKUP($F448,'Öğrenci Listesi'!$H$15:$O$577,4,FALSE)),0,VLOOKUP($F448,'Öğrenci Listesi'!$H$15:$O$577,4,FALSE))</f>
        <v>0</v>
      </c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  <c r="U448" s="134"/>
      <c r="V448" s="134"/>
      <c r="W448" s="134"/>
      <c r="X448" s="134"/>
      <c r="Y448" s="134"/>
      <c r="Z448" s="134"/>
      <c r="AA448" s="134"/>
      <c r="AB448" s="134"/>
      <c r="AC448" s="134"/>
      <c r="AD448" s="134"/>
      <c r="AE448" s="134"/>
      <c r="AF448" s="134"/>
      <c r="AG448" s="134"/>
      <c r="AH448" s="134"/>
      <c r="AI448" s="134"/>
      <c r="AJ448" s="134"/>
      <c r="AK448" s="134"/>
      <c r="AL448" s="134"/>
      <c r="AM448" s="134"/>
      <c r="AN448" s="134"/>
      <c r="AO448" s="134"/>
      <c r="AP448" s="182">
        <f>IF(SUMIF($K$436:$AO$436,1,$K448:AO448)&gt;0.5,"HATALI",SUMIF($K$436:$AO$436,1,$K448:AO448))</f>
        <v>0</v>
      </c>
      <c r="AQ448" s="183">
        <f>IF(SUMIF($K$436:$AO$436,2,$K448:AO448)&gt;0.5,"HATALI",SUMIF($K$436:$AO$436,2,$K448:AO448))</f>
        <v>0</v>
      </c>
      <c r="AR448" s="186">
        <f>IF(SUMIF($K$436:$AO$436,3,$K448:AO448)&gt;0.5,"HATALI",SUMIF($K$436:$AO$436,3,$K448:AO448))</f>
        <v>0</v>
      </c>
      <c r="AS448" s="187">
        <f>IF(SUMIF($K$436:$AO$436,4,$K448:AO448)&gt;0.5,"HATALI",SUMIF($K$436:$AO$436,4,$K448:AO448))</f>
        <v>0</v>
      </c>
      <c r="AT448" s="184">
        <f>IF(SUMIF($K$436:$AO$436,5,$K448:AO448)&gt;0.5,"HATALI",SUMIF($K$436:$AO$436,5,$K448:AO448))</f>
        <v>0</v>
      </c>
      <c r="AU448" s="185">
        <f>IF(SUMIF($K$436:$AO$436,6,$K448:AP448)&gt;0.5,"HATALI",SUMIF($K$436:$AO$436,6,$K448:AP448))</f>
        <v>0</v>
      </c>
      <c r="AV448" s="131">
        <f t="shared" si="12"/>
        <v>0</v>
      </c>
      <c r="AW448" s="25">
        <f t="shared" si="13"/>
        <v>0</v>
      </c>
      <c r="AX448" s="25">
        <f t="shared" si="14"/>
        <v>0</v>
      </c>
      <c r="AY448" s="79"/>
      <c r="AZ448" s="24"/>
      <c r="BA448" s="29"/>
      <c r="BB448" s="30"/>
      <c r="BC448" s="30"/>
      <c r="BD448" s="80">
        <f t="shared" si="2"/>
        <v>0</v>
      </c>
      <c r="BE448" s="80">
        <f t="shared" si="3"/>
        <v>0</v>
      </c>
      <c r="BF448" s="80">
        <f t="shared" si="4"/>
        <v>0</v>
      </c>
      <c r="BG448" s="81">
        <f t="shared" si="5"/>
        <v>0</v>
      </c>
      <c r="BH448" s="76">
        <f t="shared" si="6"/>
        <v>0</v>
      </c>
      <c r="BI448" s="27"/>
      <c r="BJ448" s="82">
        <f t="shared" si="7"/>
        <v>0</v>
      </c>
      <c r="BK448" s="83">
        <f t="shared" si="8"/>
        <v>0</v>
      </c>
      <c r="BL448" s="1">
        <f t="shared" si="9"/>
        <v>0</v>
      </c>
      <c r="BM448" s="1">
        <f t="shared" si="16"/>
        <v>0</v>
      </c>
      <c r="BN448" s="1">
        <f t="shared" si="10"/>
        <v>0</v>
      </c>
    </row>
    <row r="449" spans="1:66" ht="39.75" customHeight="1">
      <c r="A449" s="1" t="str">
        <f t="shared" si="1"/>
        <v>000</v>
      </c>
      <c r="B449" s="215"/>
      <c r="C449" s="28">
        <f t="shared" si="11"/>
      </c>
      <c r="D449" s="28"/>
      <c r="E449" s="3">
        <f t="shared" si="15"/>
      </c>
      <c r="F449" s="35"/>
      <c r="G449" s="78">
        <f>IF(ISERROR(VLOOKUP($F449,'Öğrenci Listesi'!$H$15:$O$577,7,FALSE)),0,VLOOKUP($F449,'Öğrenci Listesi'!$H$15:$O$577,7,FALSE))</f>
        <v>0</v>
      </c>
      <c r="H449" s="78">
        <f>IF(ISERROR(VLOOKUP($F449,'Öğrenci Listesi'!$H$15:$O$577,2,FALSE)),0,VLOOKUP($F449,'Öğrenci Listesi'!$H$15:$O$577,2,FALSE))</f>
        <v>0</v>
      </c>
      <c r="I449" s="78">
        <f>IF(ISERROR(VLOOKUP($F449,'Öğrenci Listesi'!$H$15:$O$577,3,FALSE)),0,VLOOKUP($F449,'Öğrenci Listesi'!$H$15:$O$577,3,FALSE))</f>
        <v>0</v>
      </c>
      <c r="J449" s="78">
        <f>IF(ISERROR(VLOOKUP($F449,'Öğrenci Listesi'!$H$15:$O$577,4,FALSE)),0,VLOOKUP($F449,'Öğrenci Listesi'!$H$15:$O$577,4,FALSE))</f>
        <v>0</v>
      </c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  <c r="U449" s="134"/>
      <c r="V449" s="134"/>
      <c r="W449" s="134"/>
      <c r="X449" s="134"/>
      <c r="Y449" s="134"/>
      <c r="Z449" s="134"/>
      <c r="AA449" s="134"/>
      <c r="AB449" s="134"/>
      <c r="AC449" s="134"/>
      <c r="AD449" s="134"/>
      <c r="AE449" s="134"/>
      <c r="AF449" s="134"/>
      <c r="AG449" s="134"/>
      <c r="AH449" s="134"/>
      <c r="AI449" s="134"/>
      <c r="AJ449" s="134"/>
      <c r="AK449" s="134"/>
      <c r="AL449" s="134"/>
      <c r="AM449" s="134"/>
      <c r="AN449" s="134"/>
      <c r="AO449" s="134"/>
      <c r="AP449" s="182">
        <f>IF(SUMIF($K$436:$AO$436,1,$K449:AO449)&gt;0.5,"HATALI",SUMIF($K$436:$AO$436,1,$K449:AO449))</f>
        <v>0</v>
      </c>
      <c r="AQ449" s="183">
        <f>IF(SUMIF($K$436:$AO$436,2,$K449:AO449)&gt;0.5,"HATALI",SUMIF($K$436:$AO$436,2,$K449:AO449))</f>
        <v>0</v>
      </c>
      <c r="AR449" s="186">
        <f>IF(SUMIF($K$436:$AO$436,3,$K449:AO449)&gt;0.5,"HATALI",SUMIF($K$436:$AO$436,3,$K449:AO449))</f>
        <v>0</v>
      </c>
      <c r="AS449" s="187">
        <f>IF(SUMIF($K$436:$AO$436,4,$K449:AO449)&gt;0.5,"HATALI",SUMIF($K$436:$AO$436,4,$K449:AO449))</f>
        <v>0</v>
      </c>
      <c r="AT449" s="184">
        <f>IF(SUMIF($K$436:$AO$436,5,$K449:AO449)&gt;0.5,"HATALI",SUMIF($K$436:$AO$436,5,$K449:AO449))</f>
        <v>0</v>
      </c>
      <c r="AU449" s="185">
        <f>IF(SUMIF($K$436:$AO$436,6,$K449:AP449)&gt;0.5,"HATALI",SUMIF($K$436:$AO$436,6,$K449:AP449))</f>
        <v>0</v>
      </c>
      <c r="AV449" s="131">
        <f t="shared" si="12"/>
        <v>0</v>
      </c>
      <c r="AW449" s="25">
        <f t="shared" si="13"/>
        <v>0</v>
      </c>
      <c r="AX449" s="25">
        <f t="shared" si="14"/>
        <v>0</v>
      </c>
      <c r="AY449" s="79"/>
      <c r="AZ449" s="24"/>
      <c r="BA449" s="29"/>
      <c r="BB449" s="30"/>
      <c r="BC449" s="30"/>
      <c r="BD449" s="80">
        <f t="shared" si="2"/>
        <v>0</v>
      </c>
      <c r="BE449" s="80">
        <f t="shared" si="3"/>
        <v>0</v>
      </c>
      <c r="BF449" s="80">
        <f t="shared" si="4"/>
        <v>0</v>
      </c>
      <c r="BG449" s="81">
        <f t="shared" si="5"/>
        <v>0</v>
      </c>
      <c r="BH449" s="76">
        <f t="shared" si="6"/>
        <v>0</v>
      </c>
      <c r="BI449" s="27"/>
      <c r="BJ449" s="82">
        <f t="shared" si="7"/>
        <v>0</v>
      </c>
      <c r="BK449" s="83">
        <f t="shared" si="8"/>
        <v>0</v>
      </c>
      <c r="BL449" s="1">
        <f t="shared" si="9"/>
        <v>0</v>
      </c>
      <c r="BM449" s="1">
        <f t="shared" si="16"/>
        <v>0</v>
      </c>
      <c r="BN449" s="1">
        <f t="shared" si="10"/>
        <v>0</v>
      </c>
    </row>
    <row r="450" spans="1:66" ht="39.75" customHeight="1">
      <c r="A450" s="1" t="str">
        <f t="shared" si="1"/>
        <v>000</v>
      </c>
      <c r="B450" s="215"/>
      <c r="C450" s="28">
        <f t="shared" si="11"/>
      </c>
      <c r="D450" s="28"/>
      <c r="E450" s="3">
        <f t="shared" si="15"/>
      </c>
      <c r="F450" s="35"/>
      <c r="G450" s="78">
        <f>IF(ISERROR(VLOOKUP($F450,'Öğrenci Listesi'!$H$15:$O$577,7,FALSE)),0,VLOOKUP($F450,'Öğrenci Listesi'!$H$15:$O$577,7,FALSE))</f>
        <v>0</v>
      </c>
      <c r="H450" s="78">
        <f>IF(ISERROR(VLOOKUP($F450,'Öğrenci Listesi'!$H$15:$O$577,2,FALSE)),0,VLOOKUP($F450,'Öğrenci Listesi'!$H$15:$O$577,2,FALSE))</f>
        <v>0</v>
      </c>
      <c r="I450" s="78">
        <f>IF(ISERROR(VLOOKUP($F450,'Öğrenci Listesi'!$H$15:$O$577,3,FALSE)),0,VLOOKUP($F450,'Öğrenci Listesi'!$H$15:$O$577,3,FALSE))</f>
        <v>0</v>
      </c>
      <c r="J450" s="78">
        <f>IF(ISERROR(VLOOKUP($F450,'Öğrenci Listesi'!$H$15:$O$577,4,FALSE)),0,VLOOKUP($F450,'Öğrenci Listesi'!$H$15:$O$577,4,FALSE))</f>
        <v>0</v>
      </c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  <c r="U450" s="134"/>
      <c r="V450" s="134"/>
      <c r="W450" s="134"/>
      <c r="X450" s="134"/>
      <c r="Y450" s="134"/>
      <c r="Z450" s="134"/>
      <c r="AA450" s="134"/>
      <c r="AB450" s="134"/>
      <c r="AC450" s="134"/>
      <c r="AD450" s="134"/>
      <c r="AE450" s="134"/>
      <c r="AF450" s="134"/>
      <c r="AG450" s="134"/>
      <c r="AH450" s="134"/>
      <c r="AI450" s="134"/>
      <c r="AJ450" s="134"/>
      <c r="AK450" s="134"/>
      <c r="AL450" s="134"/>
      <c r="AM450" s="134"/>
      <c r="AN450" s="134"/>
      <c r="AO450" s="134"/>
      <c r="AP450" s="182">
        <f>IF(SUMIF($K$436:$AO$436,1,$K450:AO450)&gt;0.5,"HATALI",SUMIF($K$436:$AO$436,1,$K450:AO450))</f>
        <v>0</v>
      </c>
      <c r="AQ450" s="183">
        <f>IF(SUMIF($K$436:$AO$436,2,$K450:AO450)&gt;0.5,"HATALI",SUMIF($K$436:$AO$436,2,$K450:AO450))</f>
        <v>0</v>
      </c>
      <c r="AR450" s="186">
        <f>IF(SUMIF($K$436:$AO$436,3,$K450:AO450)&gt;0.5,"HATALI",SUMIF($K$436:$AO$436,3,$K450:AO450))</f>
        <v>0</v>
      </c>
      <c r="AS450" s="187">
        <f>IF(SUMIF($K$436:$AO$436,4,$K450:AO450)&gt;0.5,"HATALI",SUMIF($K$436:$AO$436,4,$K450:AO450))</f>
        <v>0</v>
      </c>
      <c r="AT450" s="184">
        <f>IF(SUMIF($K$436:$AO$436,5,$K450:AO450)&gt;0.5,"HATALI",SUMIF($K$436:$AO$436,5,$K450:AO450))</f>
        <v>0</v>
      </c>
      <c r="AU450" s="185">
        <f>IF(SUMIF($K$436:$AO$436,6,$K450:AP450)&gt;0.5,"HATALI",SUMIF($K$436:$AO$436,6,$K450:AP450))</f>
        <v>0</v>
      </c>
      <c r="AV450" s="131">
        <f t="shared" si="12"/>
        <v>0</v>
      </c>
      <c r="AW450" s="25">
        <f t="shared" si="13"/>
        <v>0</v>
      </c>
      <c r="AX450" s="25">
        <f t="shared" si="14"/>
        <v>0</v>
      </c>
      <c r="AY450" s="79"/>
      <c r="AZ450" s="24"/>
      <c r="BA450" s="29"/>
      <c r="BB450" s="30"/>
      <c r="BC450" s="30"/>
      <c r="BD450" s="80">
        <f t="shared" si="2"/>
        <v>0</v>
      </c>
      <c r="BE450" s="80">
        <f t="shared" si="3"/>
        <v>0</v>
      </c>
      <c r="BF450" s="80">
        <f t="shared" si="4"/>
        <v>0</v>
      </c>
      <c r="BG450" s="81">
        <f t="shared" si="5"/>
        <v>0</v>
      </c>
      <c r="BH450" s="76">
        <f t="shared" si="6"/>
        <v>0</v>
      </c>
      <c r="BI450" s="27"/>
      <c r="BJ450" s="82">
        <f t="shared" si="7"/>
        <v>0</v>
      </c>
      <c r="BK450" s="83">
        <f t="shared" si="8"/>
        <v>0</v>
      </c>
      <c r="BL450" s="1">
        <f t="shared" si="9"/>
        <v>0</v>
      </c>
      <c r="BM450" s="1">
        <f t="shared" si="16"/>
        <v>0</v>
      </c>
      <c r="BN450" s="1">
        <f t="shared" si="10"/>
        <v>0</v>
      </c>
    </row>
    <row r="451" spans="1:66" ht="39.75" customHeight="1">
      <c r="A451" s="1" t="str">
        <f t="shared" si="1"/>
        <v>000</v>
      </c>
      <c r="B451" s="215"/>
      <c r="C451" s="28">
        <f t="shared" si="11"/>
      </c>
      <c r="D451" s="28"/>
      <c r="E451" s="3">
        <f t="shared" si="15"/>
      </c>
      <c r="F451" s="35"/>
      <c r="G451" s="78">
        <f>IF(ISERROR(VLOOKUP($F451,'Öğrenci Listesi'!$H$15:$O$577,7,FALSE)),0,VLOOKUP($F451,'Öğrenci Listesi'!$H$15:$O$577,7,FALSE))</f>
        <v>0</v>
      </c>
      <c r="H451" s="78">
        <f>IF(ISERROR(VLOOKUP($F451,'Öğrenci Listesi'!$H$15:$O$577,2,FALSE)),0,VLOOKUP($F451,'Öğrenci Listesi'!$H$15:$O$577,2,FALSE))</f>
        <v>0</v>
      </c>
      <c r="I451" s="78">
        <f>IF(ISERROR(VLOOKUP($F451,'Öğrenci Listesi'!$H$15:$O$577,3,FALSE)),0,VLOOKUP($F451,'Öğrenci Listesi'!$H$15:$O$577,3,FALSE))</f>
        <v>0</v>
      </c>
      <c r="J451" s="78">
        <f>IF(ISERROR(VLOOKUP($F451,'Öğrenci Listesi'!$H$15:$O$577,4,FALSE)),0,VLOOKUP($F451,'Öğrenci Listesi'!$H$15:$O$577,4,FALSE))</f>
        <v>0</v>
      </c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  <c r="U451" s="134"/>
      <c r="V451" s="134"/>
      <c r="W451" s="134"/>
      <c r="X451" s="134"/>
      <c r="Y451" s="134"/>
      <c r="Z451" s="134"/>
      <c r="AA451" s="134"/>
      <c r="AB451" s="134"/>
      <c r="AC451" s="134"/>
      <c r="AD451" s="134"/>
      <c r="AE451" s="134"/>
      <c r="AF451" s="134"/>
      <c r="AG451" s="134"/>
      <c r="AH451" s="134"/>
      <c r="AI451" s="134"/>
      <c r="AJ451" s="134"/>
      <c r="AK451" s="134"/>
      <c r="AL451" s="134"/>
      <c r="AM451" s="134"/>
      <c r="AN451" s="134"/>
      <c r="AO451" s="134"/>
      <c r="AP451" s="182">
        <f>IF(SUMIF($K$436:$AO$436,1,$K451:AO451)&gt;0.5,"HATALI",SUMIF($K$436:$AO$436,1,$K451:AO451))</f>
        <v>0</v>
      </c>
      <c r="AQ451" s="183">
        <f>IF(SUMIF($K$436:$AO$436,2,$K451:AO451)&gt;0.5,"HATALI",SUMIF($K$436:$AO$436,2,$K451:AO451))</f>
        <v>0</v>
      </c>
      <c r="AR451" s="186">
        <f>IF(SUMIF($K$436:$AO$436,3,$K451:AO451)&gt;0.5,"HATALI",SUMIF($K$436:$AO$436,3,$K451:AO451))</f>
        <v>0</v>
      </c>
      <c r="AS451" s="187">
        <f>IF(SUMIF($K$436:$AO$436,4,$K451:AO451)&gt;0.5,"HATALI",SUMIF($K$436:$AO$436,4,$K451:AO451))</f>
        <v>0</v>
      </c>
      <c r="AT451" s="184">
        <f>IF(SUMIF($K$436:$AO$436,5,$K451:AO451)&gt;0.5,"HATALI",SUMIF($K$436:$AO$436,5,$K451:AO451))</f>
        <v>0</v>
      </c>
      <c r="AU451" s="185">
        <f>IF(SUMIF($K$436:$AO$436,6,$K451:AP451)&gt;0.5,"HATALI",SUMIF($K$436:$AO$436,6,$K451:AP451))</f>
        <v>0</v>
      </c>
      <c r="AV451" s="131">
        <f t="shared" si="12"/>
        <v>0</v>
      </c>
      <c r="AW451" s="25">
        <f t="shared" si="13"/>
        <v>0</v>
      </c>
      <c r="AX451" s="25">
        <f t="shared" si="14"/>
        <v>0</v>
      </c>
      <c r="AY451" s="79"/>
      <c r="AZ451" s="24"/>
      <c r="BA451" s="29"/>
      <c r="BB451" s="30"/>
      <c r="BC451" s="30"/>
      <c r="BD451" s="80">
        <f t="shared" si="2"/>
        <v>0</v>
      </c>
      <c r="BE451" s="80">
        <f t="shared" si="3"/>
        <v>0</v>
      </c>
      <c r="BF451" s="80">
        <f t="shared" si="4"/>
        <v>0</v>
      </c>
      <c r="BG451" s="81">
        <f t="shared" si="5"/>
        <v>0</v>
      </c>
      <c r="BH451" s="76">
        <f t="shared" si="6"/>
        <v>0</v>
      </c>
      <c r="BI451" s="27"/>
      <c r="BJ451" s="82">
        <f t="shared" si="7"/>
        <v>0</v>
      </c>
      <c r="BK451" s="83">
        <f t="shared" si="8"/>
        <v>0</v>
      </c>
      <c r="BL451" s="1">
        <f t="shared" si="9"/>
        <v>0</v>
      </c>
      <c r="BM451" s="1">
        <f t="shared" si="16"/>
        <v>0</v>
      </c>
      <c r="BN451" s="1">
        <f t="shared" si="10"/>
        <v>0</v>
      </c>
    </row>
    <row r="452" spans="1:66" ht="39.75" customHeight="1">
      <c r="A452" s="1" t="str">
        <f t="shared" si="1"/>
        <v>000</v>
      </c>
      <c r="B452" s="215"/>
      <c r="C452" s="28">
        <f t="shared" si="11"/>
      </c>
      <c r="D452" s="28"/>
      <c r="E452" s="3">
        <f t="shared" si="15"/>
      </c>
      <c r="F452" s="35"/>
      <c r="G452" s="78">
        <f>IF(ISERROR(VLOOKUP($F452,'Öğrenci Listesi'!$H$15:$O$577,7,FALSE)),0,VLOOKUP($F452,'Öğrenci Listesi'!$H$15:$O$577,7,FALSE))</f>
        <v>0</v>
      </c>
      <c r="H452" s="78">
        <f>IF(ISERROR(VLOOKUP($F452,'Öğrenci Listesi'!$H$15:$O$577,2,FALSE)),0,VLOOKUP($F452,'Öğrenci Listesi'!$H$15:$O$577,2,FALSE))</f>
        <v>0</v>
      </c>
      <c r="I452" s="78">
        <f>IF(ISERROR(VLOOKUP($F452,'Öğrenci Listesi'!$H$15:$O$577,3,FALSE)),0,VLOOKUP($F452,'Öğrenci Listesi'!$H$15:$O$577,3,FALSE))</f>
        <v>0</v>
      </c>
      <c r="J452" s="78">
        <f>IF(ISERROR(VLOOKUP($F452,'Öğrenci Listesi'!$H$15:$O$577,4,FALSE)),0,VLOOKUP($F452,'Öğrenci Listesi'!$H$15:$O$577,4,FALSE))</f>
        <v>0</v>
      </c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  <c r="U452" s="134"/>
      <c r="V452" s="134"/>
      <c r="W452" s="134"/>
      <c r="X452" s="134"/>
      <c r="Y452" s="134"/>
      <c r="Z452" s="134"/>
      <c r="AA452" s="134"/>
      <c r="AB452" s="134"/>
      <c r="AC452" s="134"/>
      <c r="AD452" s="134"/>
      <c r="AE452" s="134"/>
      <c r="AF452" s="134"/>
      <c r="AG452" s="134"/>
      <c r="AH452" s="134"/>
      <c r="AI452" s="134"/>
      <c r="AJ452" s="134"/>
      <c r="AK452" s="134"/>
      <c r="AL452" s="134"/>
      <c r="AM452" s="134"/>
      <c r="AN452" s="134"/>
      <c r="AO452" s="134"/>
      <c r="AP452" s="182">
        <f>IF(SUMIF($K$436:$AO$436,1,$K452:AO452)&gt;0.5,"HATALI",SUMIF($K$436:$AO$436,1,$K452:AO452))</f>
        <v>0</v>
      </c>
      <c r="AQ452" s="183">
        <f>IF(SUMIF($K$436:$AO$436,2,$K452:AO452)&gt;0.5,"HATALI",SUMIF($K$436:$AO$436,2,$K452:AO452))</f>
        <v>0</v>
      </c>
      <c r="AR452" s="186">
        <f>IF(SUMIF($K$436:$AO$436,3,$K452:AO452)&gt;0.5,"HATALI",SUMIF($K$436:$AO$436,3,$K452:AO452))</f>
        <v>0</v>
      </c>
      <c r="AS452" s="187">
        <f>IF(SUMIF($K$436:$AO$436,4,$K452:AO452)&gt;0.5,"HATALI",SUMIF($K$436:$AO$436,4,$K452:AO452))</f>
        <v>0</v>
      </c>
      <c r="AT452" s="184">
        <f>IF(SUMIF($K$436:$AO$436,5,$K452:AO452)&gt;0.5,"HATALI",SUMIF($K$436:$AO$436,5,$K452:AO452))</f>
        <v>0</v>
      </c>
      <c r="AU452" s="185">
        <f>IF(SUMIF($K$436:$AO$436,6,$K452:AP452)&gt;0.5,"HATALI",SUMIF($K$436:$AO$436,6,$K452:AP452))</f>
        <v>0</v>
      </c>
      <c r="AV452" s="131">
        <f t="shared" si="12"/>
        <v>0</v>
      </c>
      <c r="AW452" s="25">
        <f t="shared" si="13"/>
        <v>0</v>
      </c>
      <c r="AX452" s="25">
        <f t="shared" si="14"/>
        <v>0</v>
      </c>
      <c r="AY452" s="79"/>
      <c r="AZ452" s="24"/>
      <c r="BA452" s="29"/>
      <c r="BB452" s="30"/>
      <c r="BC452" s="30"/>
      <c r="BD452" s="80">
        <f t="shared" si="2"/>
        <v>0</v>
      </c>
      <c r="BE452" s="80">
        <f t="shared" si="3"/>
        <v>0</v>
      </c>
      <c r="BF452" s="80">
        <f t="shared" si="4"/>
        <v>0</v>
      </c>
      <c r="BG452" s="81">
        <f t="shared" si="5"/>
        <v>0</v>
      </c>
      <c r="BH452" s="76">
        <f t="shared" si="6"/>
        <v>0</v>
      </c>
      <c r="BI452" s="27"/>
      <c r="BJ452" s="82">
        <f t="shared" si="7"/>
        <v>0</v>
      </c>
      <c r="BK452" s="83">
        <f t="shared" si="8"/>
        <v>0</v>
      </c>
      <c r="BL452" s="1">
        <f t="shared" si="9"/>
        <v>0</v>
      </c>
      <c r="BM452" s="1">
        <f t="shared" si="16"/>
        <v>0</v>
      </c>
      <c r="BN452" s="1">
        <f t="shared" si="10"/>
        <v>0</v>
      </c>
    </row>
    <row r="453" spans="1:66" ht="39.75" customHeight="1">
      <c r="A453" s="1" t="str">
        <f t="shared" si="1"/>
        <v>000</v>
      </c>
      <c r="B453" s="215"/>
      <c r="C453" s="28">
        <f t="shared" si="11"/>
      </c>
      <c r="D453" s="28"/>
      <c r="E453" s="3">
        <f t="shared" si="15"/>
      </c>
      <c r="F453" s="35"/>
      <c r="G453" s="78">
        <f>IF(ISERROR(VLOOKUP($F453,'Öğrenci Listesi'!$H$15:$O$577,7,FALSE)),0,VLOOKUP($F453,'Öğrenci Listesi'!$H$15:$O$577,7,FALSE))</f>
        <v>0</v>
      </c>
      <c r="H453" s="78">
        <f>IF(ISERROR(VLOOKUP($F453,'Öğrenci Listesi'!$H$15:$O$577,2,FALSE)),0,VLOOKUP($F453,'Öğrenci Listesi'!$H$15:$O$577,2,FALSE))</f>
        <v>0</v>
      </c>
      <c r="I453" s="78">
        <f>IF(ISERROR(VLOOKUP($F453,'Öğrenci Listesi'!$H$15:$O$577,3,FALSE)),0,VLOOKUP($F453,'Öğrenci Listesi'!$H$15:$O$577,3,FALSE))</f>
        <v>0</v>
      </c>
      <c r="J453" s="78">
        <f>IF(ISERROR(VLOOKUP($F453,'Öğrenci Listesi'!$H$15:$O$577,4,FALSE)),0,VLOOKUP($F453,'Öğrenci Listesi'!$H$15:$O$577,4,FALSE))</f>
        <v>0</v>
      </c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  <c r="U453" s="134"/>
      <c r="V453" s="134"/>
      <c r="W453" s="134"/>
      <c r="X453" s="134"/>
      <c r="Y453" s="134"/>
      <c r="Z453" s="134"/>
      <c r="AA453" s="134"/>
      <c r="AB453" s="134"/>
      <c r="AC453" s="134"/>
      <c r="AD453" s="134"/>
      <c r="AE453" s="134"/>
      <c r="AF453" s="134"/>
      <c r="AG453" s="134"/>
      <c r="AH453" s="134"/>
      <c r="AI453" s="134"/>
      <c r="AJ453" s="134"/>
      <c r="AK453" s="134"/>
      <c r="AL453" s="134"/>
      <c r="AM453" s="134"/>
      <c r="AN453" s="134"/>
      <c r="AO453" s="134"/>
      <c r="AP453" s="182">
        <f>IF(SUMIF($K$436:$AO$436,1,$K453:AO453)&gt;0.5,"HATALI",SUMIF($K$436:$AO$436,1,$K453:AO453))</f>
        <v>0</v>
      </c>
      <c r="AQ453" s="183">
        <f>IF(SUMIF($K$436:$AO$436,2,$K453:AO453)&gt;0.5,"HATALI",SUMIF($K$436:$AO$436,2,$K453:AO453))</f>
        <v>0</v>
      </c>
      <c r="AR453" s="186">
        <f>IF(SUMIF($K$436:$AO$436,3,$K453:AO453)&gt;0.5,"HATALI",SUMIF($K$436:$AO$436,3,$K453:AO453))</f>
        <v>0</v>
      </c>
      <c r="AS453" s="187">
        <f>IF(SUMIF($K$436:$AO$436,4,$K453:AO453)&gt;0.5,"HATALI",SUMIF($K$436:$AO$436,4,$K453:AO453))</f>
        <v>0</v>
      </c>
      <c r="AT453" s="184">
        <f>IF(SUMIF($K$436:$AO$436,5,$K453:AO453)&gt;0.5,"HATALI",SUMIF($K$436:$AO$436,5,$K453:AO453))</f>
        <v>0</v>
      </c>
      <c r="AU453" s="185">
        <f>IF(SUMIF($K$436:$AO$436,6,$K453:AP453)&gt;0.5,"HATALI",SUMIF($K$436:$AO$436,6,$K453:AP453))</f>
        <v>0</v>
      </c>
      <c r="AV453" s="131">
        <f t="shared" si="12"/>
        <v>0</v>
      </c>
      <c r="AW453" s="25">
        <f t="shared" si="13"/>
        <v>0</v>
      </c>
      <c r="AX453" s="25">
        <f t="shared" si="14"/>
        <v>0</v>
      </c>
      <c r="AY453" s="79"/>
      <c r="AZ453" s="24"/>
      <c r="BA453" s="29"/>
      <c r="BB453" s="30"/>
      <c r="BC453" s="30"/>
      <c r="BD453" s="80">
        <f t="shared" si="2"/>
        <v>0</v>
      </c>
      <c r="BE453" s="80">
        <f t="shared" si="3"/>
        <v>0</v>
      </c>
      <c r="BF453" s="80">
        <f t="shared" si="4"/>
        <v>0</v>
      </c>
      <c r="BG453" s="81">
        <f t="shared" si="5"/>
        <v>0</v>
      </c>
      <c r="BH453" s="76">
        <f t="shared" si="6"/>
        <v>0</v>
      </c>
      <c r="BI453" s="27"/>
      <c r="BJ453" s="82">
        <f t="shared" si="7"/>
        <v>0</v>
      </c>
      <c r="BK453" s="83">
        <f t="shared" si="8"/>
        <v>0</v>
      </c>
      <c r="BL453" s="1">
        <f t="shared" si="9"/>
        <v>0</v>
      </c>
      <c r="BM453" s="1">
        <f t="shared" si="16"/>
        <v>0</v>
      </c>
      <c r="BN453" s="1">
        <f t="shared" si="10"/>
        <v>0</v>
      </c>
    </row>
    <row r="454" spans="1:66" ht="39.75" customHeight="1">
      <c r="A454" s="1" t="str">
        <f t="shared" si="1"/>
        <v>000</v>
      </c>
      <c r="B454" s="215"/>
      <c r="C454" s="28">
        <f t="shared" si="11"/>
      </c>
      <c r="D454" s="28"/>
      <c r="E454" s="3">
        <f t="shared" si="15"/>
      </c>
      <c r="F454" s="35"/>
      <c r="G454" s="78">
        <f>IF(ISERROR(VLOOKUP($F454,'Öğrenci Listesi'!$H$15:$O$577,7,FALSE)),0,VLOOKUP($F454,'Öğrenci Listesi'!$H$15:$O$577,7,FALSE))</f>
        <v>0</v>
      </c>
      <c r="H454" s="78">
        <f>IF(ISERROR(VLOOKUP($F454,'Öğrenci Listesi'!$H$15:$O$577,2,FALSE)),0,VLOOKUP($F454,'Öğrenci Listesi'!$H$15:$O$577,2,FALSE))</f>
        <v>0</v>
      </c>
      <c r="I454" s="78">
        <f>IF(ISERROR(VLOOKUP($F454,'Öğrenci Listesi'!$H$15:$O$577,3,FALSE)),0,VLOOKUP($F454,'Öğrenci Listesi'!$H$15:$O$577,3,FALSE))</f>
        <v>0</v>
      </c>
      <c r="J454" s="78">
        <f>IF(ISERROR(VLOOKUP($F454,'Öğrenci Listesi'!$H$15:$O$577,4,FALSE)),0,VLOOKUP($F454,'Öğrenci Listesi'!$H$15:$O$577,4,FALSE))</f>
        <v>0</v>
      </c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  <c r="U454" s="134"/>
      <c r="V454" s="134"/>
      <c r="W454" s="134"/>
      <c r="X454" s="134"/>
      <c r="Y454" s="134"/>
      <c r="Z454" s="134"/>
      <c r="AA454" s="134"/>
      <c r="AB454" s="134"/>
      <c r="AC454" s="134"/>
      <c r="AD454" s="134"/>
      <c r="AE454" s="134"/>
      <c r="AF454" s="134"/>
      <c r="AG454" s="134"/>
      <c r="AH454" s="134"/>
      <c r="AI454" s="134"/>
      <c r="AJ454" s="134"/>
      <c r="AK454" s="134"/>
      <c r="AL454" s="134"/>
      <c r="AM454" s="134"/>
      <c r="AN454" s="134"/>
      <c r="AO454" s="134"/>
      <c r="AP454" s="182">
        <f>IF(SUMIF($K$436:$AO$436,1,$K454:AO454)&gt;0.5,"HATALI",SUMIF($K$436:$AO$436,1,$K454:AO454))</f>
        <v>0</v>
      </c>
      <c r="AQ454" s="183">
        <f>IF(SUMIF($K$436:$AO$436,2,$K454:AO454)&gt;0.5,"HATALI",SUMIF($K$436:$AO$436,2,$K454:AO454))</f>
        <v>0</v>
      </c>
      <c r="AR454" s="186">
        <f>IF(SUMIF($K$436:$AO$436,3,$K454:AO454)&gt;0.5,"HATALI",SUMIF($K$436:$AO$436,3,$K454:AO454))</f>
        <v>0</v>
      </c>
      <c r="AS454" s="187">
        <f>IF(SUMIF($K$436:$AO$436,4,$K454:AO454)&gt;0.5,"HATALI",SUMIF($K$436:$AO$436,4,$K454:AO454))</f>
        <v>0</v>
      </c>
      <c r="AT454" s="184">
        <f>IF(SUMIF($K$436:$AO$436,5,$K454:AO454)&gt;0.5,"HATALI",SUMIF($K$436:$AO$436,5,$K454:AO454))</f>
        <v>0</v>
      </c>
      <c r="AU454" s="185">
        <f>IF(SUMIF($K$436:$AO$436,6,$K454:AP454)&gt;0.5,"HATALI",SUMIF($K$436:$AO$436,6,$K454:AP454))</f>
        <v>0</v>
      </c>
      <c r="AV454" s="131">
        <f t="shared" si="12"/>
        <v>0</v>
      </c>
      <c r="AW454" s="25">
        <f t="shared" si="13"/>
        <v>0</v>
      </c>
      <c r="AX454" s="25">
        <f t="shared" si="14"/>
        <v>0</v>
      </c>
      <c r="AY454" s="79"/>
      <c r="AZ454" s="24"/>
      <c r="BA454" s="29"/>
      <c r="BB454" s="30"/>
      <c r="BC454" s="30"/>
      <c r="BD454" s="80">
        <f t="shared" si="2"/>
        <v>0</v>
      </c>
      <c r="BE454" s="80">
        <f t="shared" si="3"/>
        <v>0</v>
      </c>
      <c r="BF454" s="80">
        <f t="shared" si="4"/>
        <v>0</v>
      </c>
      <c r="BG454" s="81">
        <f t="shared" si="5"/>
        <v>0</v>
      </c>
      <c r="BH454" s="76">
        <f t="shared" si="6"/>
        <v>0</v>
      </c>
      <c r="BI454" s="27"/>
      <c r="BJ454" s="82">
        <f t="shared" si="7"/>
        <v>0</v>
      </c>
      <c r="BK454" s="83">
        <f t="shared" si="8"/>
        <v>0</v>
      </c>
      <c r="BL454" s="1">
        <f t="shared" si="9"/>
        <v>0</v>
      </c>
      <c r="BM454" s="1">
        <f t="shared" si="16"/>
        <v>0</v>
      </c>
      <c r="BN454" s="1">
        <f t="shared" si="10"/>
        <v>0</v>
      </c>
    </row>
    <row r="455" spans="1:66" ht="39.75" customHeight="1">
      <c r="A455" s="1" t="str">
        <f t="shared" si="1"/>
        <v>000</v>
      </c>
      <c r="B455" s="215"/>
      <c r="C455" s="28">
        <f t="shared" si="11"/>
      </c>
      <c r="D455" s="28"/>
      <c r="E455" s="3">
        <f t="shared" si="15"/>
      </c>
      <c r="F455" s="35"/>
      <c r="G455" s="78">
        <f>IF(ISERROR(VLOOKUP($F455,'Öğrenci Listesi'!$H$15:$O$577,7,FALSE)),0,VLOOKUP($F455,'Öğrenci Listesi'!$H$15:$O$577,7,FALSE))</f>
        <v>0</v>
      </c>
      <c r="H455" s="78">
        <f>IF(ISERROR(VLOOKUP($F455,'Öğrenci Listesi'!$H$15:$O$577,2,FALSE)),0,VLOOKUP($F455,'Öğrenci Listesi'!$H$15:$O$577,2,FALSE))</f>
        <v>0</v>
      </c>
      <c r="I455" s="78">
        <f>IF(ISERROR(VLOOKUP($F455,'Öğrenci Listesi'!$H$15:$O$577,3,FALSE)),0,VLOOKUP($F455,'Öğrenci Listesi'!$H$15:$O$577,3,FALSE))</f>
        <v>0</v>
      </c>
      <c r="J455" s="78">
        <f>IF(ISERROR(VLOOKUP($F455,'Öğrenci Listesi'!$H$15:$O$577,4,FALSE)),0,VLOOKUP($F455,'Öğrenci Listesi'!$H$15:$O$577,4,FALSE))</f>
        <v>0</v>
      </c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  <c r="U455" s="134"/>
      <c r="V455" s="134"/>
      <c r="W455" s="134"/>
      <c r="X455" s="134"/>
      <c r="Y455" s="134"/>
      <c r="Z455" s="134"/>
      <c r="AA455" s="134"/>
      <c r="AB455" s="134"/>
      <c r="AC455" s="134"/>
      <c r="AD455" s="134"/>
      <c r="AE455" s="134"/>
      <c r="AF455" s="134"/>
      <c r="AG455" s="134"/>
      <c r="AH455" s="134"/>
      <c r="AI455" s="134"/>
      <c r="AJ455" s="134"/>
      <c r="AK455" s="134"/>
      <c r="AL455" s="134"/>
      <c r="AM455" s="134"/>
      <c r="AN455" s="134"/>
      <c r="AO455" s="134"/>
      <c r="AP455" s="182">
        <f>IF(SUMIF($K$436:$AO$436,1,$K455:AO455)&gt;0.5,"HATALI",SUMIF($K$436:$AO$436,1,$K455:AO455))</f>
        <v>0</v>
      </c>
      <c r="AQ455" s="183">
        <f>IF(SUMIF($K$436:$AO$436,2,$K455:AO455)&gt;0.5,"HATALI",SUMIF($K$436:$AO$436,2,$K455:AO455))</f>
        <v>0</v>
      </c>
      <c r="AR455" s="186">
        <f>IF(SUMIF($K$436:$AO$436,3,$K455:AO455)&gt;0.5,"HATALI",SUMIF($K$436:$AO$436,3,$K455:AO455))</f>
        <v>0</v>
      </c>
      <c r="AS455" s="187">
        <f>IF(SUMIF($K$436:$AO$436,4,$K455:AO455)&gt;0.5,"HATALI",SUMIF($K$436:$AO$436,4,$K455:AO455))</f>
        <v>0</v>
      </c>
      <c r="AT455" s="184">
        <f>IF(SUMIF($K$436:$AO$436,5,$K455:AO455)&gt;0.5,"HATALI",SUMIF($K$436:$AO$436,5,$K455:AO455))</f>
        <v>0</v>
      </c>
      <c r="AU455" s="185">
        <f>IF(SUMIF($K$436:$AO$436,6,$K455:AP455)&gt;0.5,"HATALI",SUMIF($K$436:$AO$436,6,$K455:AP455))</f>
        <v>0</v>
      </c>
      <c r="AV455" s="131">
        <f t="shared" si="12"/>
        <v>0</v>
      </c>
      <c r="AW455" s="25">
        <f t="shared" si="13"/>
        <v>0</v>
      </c>
      <c r="AX455" s="25">
        <f t="shared" si="14"/>
        <v>0</v>
      </c>
      <c r="AY455" s="79"/>
      <c r="AZ455" s="24"/>
      <c r="BA455" s="29"/>
      <c r="BB455" s="30"/>
      <c r="BC455" s="30"/>
      <c r="BD455" s="80">
        <f t="shared" si="2"/>
        <v>0</v>
      </c>
      <c r="BE455" s="80">
        <f t="shared" si="3"/>
        <v>0</v>
      </c>
      <c r="BF455" s="80">
        <f t="shared" si="4"/>
        <v>0</v>
      </c>
      <c r="BG455" s="81">
        <f t="shared" si="5"/>
        <v>0</v>
      </c>
      <c r="BH455" s="76">
        <f t="shared" si="6"/>
        <v>0</v>
      </c>
      <c r="BI455" s="27"/>
      <c r="BJ455" s="82">
        <f t="shared" si="7"/>
        <v>0</v>
      </c>
      <c r="BK455" s="83">
        <f t="shared" si="8"/>
        <v>0</v>
      </c>
      <c r="BL455" s="1">
        <f t="shared" si="9"/>
        <v>0</v>
      </c>
      <c r="BM455" s="1">
        <f t="shared" si="16"/>
        <v>0</v>
      </c>
      <c r="BN455" s="1">
        <f t="shared" si="10"/>
        <v>0</v>
      </c>
    </row>
    <row r="456" spans="1:66" ht="39.75" customHeight="1">
      <c r="A456" s="1" t="str">
        <f t="shared" si="1"/>
        <v>000</v>
      </c>
      <c r="B456" s="215"/>
      <c r="C456" s="28">
        <f t="shared" si="11"/>
      </c>
      <c r="D456" s="28"/>
      <c r="E456" s="3">
        <f t="shared" si="15"/>
      </c>
      <c r="F456" s="35"/>
      <c r="G456" s="78">
        <f>IF(ISERROR(VLOOKUP($F456,'Öğrenci Listesi'!$H$15:$O$577,7,FALSE)),0,VLOOKUP($F456,'Öğrenci Listesi'!$H$15:$O$577,7,FALSE))</f>
        <v>0</v>
      </c>
      <c r="H456" s="78">
        <f>IF(ISERROR(VLOOKUP($F456,'Öğrenci Listesi'!$H$15:$O$577,2,FALSE)),0,VLOOKUP($F456,'Öğrenci Listesi'!$H$15:$O$577,2,FALSE))</f>
        <v>0</v>
      </c>
      <c r="I456" s="78">
        <f>IF(ISERROR(VLOOKUP($F456,'Öğrenci Listesi'!$H$15:$O$577,3,FALSE)),0,VLOOKUP($F456,'Öğrenci Listesi'!$H$15:$O$577,3,FALSE))</f>
        <v>0</v>
      </c>
      <c r="J456" s="78">
        <f>IF(ISERROR(VLOOKUP($F456,'Öğrenci Listesi'!$H$15:$O$577,4,FALSE)),0,VLOOKUP($F456,'Öğrenci Listesi'!$H$15:$O$577,4,FALSE))</f>
        <v>0</v>
      </c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  <c r="U456" s="134"/>
      <c r="V456" s="134"/>
      <c r="W456" s="134"/>
      <c r="X456" s="134"/>
      <c r="Y456" s="134"/>
      <c r="Z456" s="134"/>
      <c r="AA456" s="134"/>
      <c r="AB456" s="134"/>
      <c r="AC456" s="134"/>
      <c r="AD456" s="134"/>
      <c r="AE456" s="134"/>
      <c r="AF456" s="134"/>
      <c r="AG456" s="134"/>
      <c r="AH456" s="134"/>
      <c r="AI456" s="134"/>
      <c r="AJ456" s="134"/>
      <c r="AK456" s="134"/>
      <c r="AL456" s="134"/>
      <c r="AM456" s="134"/>
      <c r="AN456" s="134"/>
      <c r="AO456" s="134"/>
      <c r="AP456" s="182">
        <f>IF(SUMIF($K$436:$AO$436,1,$K456:AO456)&gt;0.5,"HATALI",SUMIF($K$436:$AO$436,1,$K456:AO456))</f>
        <v>0</v>
      </c>
      <c r="AQ456" s="183">
        <f>IF(SUMIF($K$436:$AO$436,2,$K456:AO456)&gt;0.5,"HATALI",SUMIF($K$436:$AO$436,2,$K456:AO456))</f>
        <v>0</v>
      </c>
      <c r="AR456" s="186">
        <f>IF(SUMIF($K$436:$AO$436,3,$K456:AO456)&gt;0.5,"HATALI",SUMIF($K$436:$AO$436,3,$K456:AO456))</f>
        <v>0</v>
      </c>
      <c r="AS456" s="187">
        <f>IF(SUMIF($K$436:$AO$436,4,$K456:AO456)&gt;0.5,"HATALI",SUMIF($K$436:$AO$436,4,$K456:AO456))</f>
        <v>0</v>
      </c>
      <c r="AT456" s="184">
        <f>IF(SUMIF($K$436:$AO$436,5,$K456:AO456)&gt;0.5,"HATALI",SUMIF($K$436:$AO$436,5,$K456:AO456))</f>
        <v>0</v>
      </c>
      <c r="AU456" s="185">
        <f>IF(SUMIF($K$436:$AO$436,6,$K456:AP456)&gt;0.5,"HATALI",SUMIF($K$436:$AO$436,6,$K456:AP456))</f>
        <v>0</v>
      </c>
      <c r="AV456" s="131">
        <f t="shared" si="12"/>
        <v>0</v>
      </c>
      <c r="AW456" s="25">
        <f t="shared" si="13"/>
        <v>0</v>
      </c>
      <c r="AX456" s="25">
        <f t="shared" si="14"/>
        <v>0</v>
      </c>
      <c r="AY456" s="79"/>
      <c r="AZ456" s="24"/>
      <c r="BA456" s="29"/>
      <c r="BB456" s="30"/>
      <c r="BC456" s="30"/>
      <c r="BD456" s="80">
        <f t="shared" si="2"/>
        <v>0</v>
      </c>
      <c r="BE456" s="80">
        <f t="shared" si="3"/>
        <v>0</v>
      </c>
      <c r="BF456" s="80">
        <f t="shared" si="4"/>
        <v>0</v>
      </c>
      <c r="BG456" s="81">
        <f t="shared" si="5"/>
        <v>0</v>
      </c>
      <c r="BH456" s="76">
        <f t="shared" si="6"/>
        <v>0</v>
      </c>
      <c r="BI456" s="27"/>
      <c r="BJ456" s="82">
        <f t="shared" si="7"/>
        <v>0</v>
      </c>
      <c r="BK456" s="83">
        <f t="shared" si="8"/>
        <v>0</v>
      </c>
      <c r="BL456" s="1">
        <f t="shared" si="9"/>
        <v>0</v>
      </c>
      <c r="BM456" s="1">
        <f t="shared" si="16"/>
        <v>0</v>
      </c>
      <c r="BN456" s="1">
        <f t="shared" si="10"/>
        <v>0</v>
      </c>
    </row>
    <row r="457" spans="1:66" ht="39.75" customHeight="1">
      <c r="A457" s="1" t="str">
        <f t="shared" si="1"/>
        <v>000</v>
      </c>
      <c r="B457" s="215"/>
      <c r="C457" s="28">
        <f t="shared" si="11"/>
      </c>
      <c r="D457" s="28"/>
      <c r="E457" s="3">
        <f t="shared" si="15"/>
      </c>
      <c r="F457" s="35"/>
      <c r="G457" s="78">
        <f>IF(ISERROR(VLOOKUP($F457,'Öğrenci Listesi'!$H$15:$O$577,7,FALSE)),0,VLOOKUP($F457,'Öğrenci Listesi'!$H$15:$O$577,7,FALSE))</f>
        <v>0</v>
      </c>
      <c r="H457" s="78">
        <f>IF(ISERROR(VLOOKUP($F457,'Öğrenci Listesi'!$H$15:$O$577,2,FALSE)),0,VLOOKUP($F457,'Öğrenci Listesi'!$H$15:$O$577,2,FALSE))</f>
        <v>0</v>
      </c>
      <c r="I457" s="78">
        <f>IF(ISERROR(VLOOKUP($F457,'Öğrenci Listesi'!$H$15:$O$577,3,FALSE)),0,VLOOKUP($F457,'Öğrenci Listesi'!$H$15:$O$577,3,FALSE))</f>
        <v>0</v>
      </c>
      <c r="J457" s="78">
        <f>IF(ISERROR(VLOOKUP($F457,'Öğrenci Listesi'!$H$15:$O$577,4,FALSE)),0,VLOOKUP($F457,'Öğrenci Listesi'!$H$15:$O$577,4,FALSE))</f>
        <v>0</v>
      </c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  <c r="U457" s="134"/>
      <c r="V457" s="134"/>
      <c r="W457" s="134"/>
      <c r="X457" s="134"/>
      <c r="Y457" s="134"/>
      <c r="Z457" s="134"/>
      <c r="AA457" s="134"/>
      <c r="AB457" s="134"/>
      <c r="AC457" s="134"/>
      <c r="AD457" s="134"/>
      <c r="AE457" s="134"/>
      <c r="AF457" s="134"/>
      <c r="AG457" s="134"/>
      <c r="AH457" s="134"/>
      <c r="AI457" s="134"/>
      <c r="AJ457" s="134"/>
      <c r="AK457" s="134"/>
      <c r="AL457" s="134"/>
      <c r="AM457" s="134"/>
      <c r="AN457" s="134"/>
      <c r="AO457" s="134"/>
      <c r="AP457" s="182">
        <f>IF(SUMIF($K$436:$AO$436,1,$K457:AO457)&gt;0.5,"HATALI",SUMIF($K$436:$AO$436,1,$K457:AO457))</f>
        <v>0</v>
      </c>
      <c r="AQ457" s="183">
        <f>IF(SUMIF($K$436:$AO$436,2,$K457:AO457)&gt;0.5,"HATALI",SUMIF($K$436:$AO$436,2,$K457:AO457))</f>
        <v>0</v>
      </c>
      <c r="AR457" s="186">
        <f>IF(SUMIF($K$436:$AO$436,3,$K457:AO457)&gt;0.5,"HATALI",SUMIF($K$436:$AO$436,3,$K457:AO457))</f>
        <v>0</v>
      </c>
      <c r="AS457" s="187">
        <f>IF(SUMIF($K$436:$AO$436,4,$K457:AO457)&gt;0.5,"HATALI",SUMIF($K$436:$AO$436,4,$K457:AO457))</f>
        <v>0</v>
      </c>
      <c r="AT457" s="184">
        <f>IF(SUMIF($K$436:$AO$436,5,$K457:AO457)&gt;0.5,"HATALI",SUMIF($K$436:$AO$436,5,$K457:AO457))</f>
        <v>0</v>
      </c>
      <c r="AU457" s="185">
        <f>IF(SUMIF($K$436:$AO$436,6,$K457:AP457)&gt;0.5,"HATALI",SUMIF($K$436:$AO$436,6,$K457:AP457))</f>
        <v>0</v>
      </c>
      <c r="AV457" s="131">
        <f t="shared" si="12"/>
        <v>0</v>
      </c>
      <c r="AW457" s="25">
        <f t="shared" si="13"/>
        <v>0</v>
      </c>
      <c r="AX457" s="25">
        <f t="shared" si="14"/>
        <v>0</v>
      </c>
      <c r="AY457" s="79"/>
      <c r="AZ457" s="24"/>
      <c r="BA457" s="29"/>
      <c r="BB457" s="30"/>
      <c r="BC457" s="30"/>
      <c r="BD457" s="80">
        <f t="shared" si="2"/>
        <v>0</v>
      </c>
      <c r="BE457" s="80">
        <f t="shared" si="3"/>
        <v>0</v>
      </c>
      <c r="BF457" s="80">
        <f t="shared" si="4"/>
        <v>0</v>
      </c>
      <c r="BG457" s="81">
        <f t="shared" si="5"/>
        <v>0</v>
      </c>
      <c r="BH457" s="76">
        <f t="shared" si="6"/>
        <v>0</v>
      </c>
      <c r="BI457" s="27"/>
      <c r="BJ457" s="82">
        <f t="shared" si="7"/>
        <v>0</v>
      </c>
      <c r="BK457" s="83">
        <f t="shared" si="8"/>
        <v>0</v>
      </c>
      <c r="BL457" s="1">
        <f t="shared" si="9"/>
        <v>0</v>
      </c>
      <c r="BM457" s="1">
        <f t="shared" si="16"/>
        <v>0</v>
      </c>
      <c r="BN457" s="1">
        <f t="shared" si="10"/>
        <v>0</v>
      </c>
    </row>
    <row r="458" spans="1:66" ht="39.75" customHeight="1">
      <c r="A458" s="1" t="str">
        <f t="shared" si="1"/>
        <v>000</v>
      </c>
      <c r="B458" s="215"/>
      <c r="C458" s="28">
        <f t="shared" si="11"/>
      </c>
      <c r="D458" s="28"/>
      <c r="E458" s="3">
        <f t="shared" si="15"/>
      </c>
      <c r="F458" s="35"/>
      <c r="G458" s="78">
        <f>IF(ISERROR(VLOOKUP($F458,'Öğrenci Listesi'!$H$15:$O$577,7,FALSE)),0,VLOOKUP($F458,'Öğrenci Listesi'!$H$15:$O$577,7,FALSE))</f>
        <v>0</v>
      </c>
      <c r="H458" s="78">
        <f>IF(ISERROR(VLOOKUP($F458,'Öğrenci Listesi'!$H$15:$O$577,2,FALSE)),0,VLOOKUP($F458,'Öğrenci Listesi'!$H$15:$O$577,2,FALSE))</f>
        <v>0</v>
      </c>
      <c r="I458" s="78">
        <f>IF(ISERROR(VLOOKUP($F458,'Öğrenci Listesi'!$H$15:$O$577,3,FALSE)),0,VLOOKUP($F458,'Öğrenci Listesi'!$H$15:$O$577,3,FALSE))</f>
        <v>0</v>
      </c>
      <c r="J458" s="78">
        <f>IF(ISERROR(VLOOKUP($F458,'Öğrenci Listesi'!$H$15:$O$577,4,FALSE)),0,VLOOKUP($F458,'Öğrenci Listesi'!$H$15:$O$577,4,FALSE))</f>
        <v>0</v>
      </c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  <c r="U458" s="134"/>
      <c r="V458" s="134"/>
      <c r="W458" s="134"/>
      <c r="X458" s="134"/>
      <c r="Y458" s="134"/>
      <c r="Z458" s="134"/>
      <c r="AA458" s="134"/>
      <c r="AB458" s="134"/>
      <c r="AC458" s="134"/>
      <c r="AD458" s="134"/>
      <c r="AE458" s="134"/>
      <c r="AF458" s="134"/>
      <c r="AG458" s="134"/>
      <c r="AH458" s="134"/>
      <c r="AI458" s="134"/>
      <c r="AJ458" s="134"/>
      <c r="AK458" s="134"/>
      <c r="AL458" s="134"/>
      <c r="AM458" s="134"/>
      <c r="AN458" s="134"/>
      <c r="AO458" s="134"/>
      <c r="AP458" s="182">
        <f>IF(SUMIF($K$436:$AO$436,1,$K458:AO458)&gt;0.5,"HATALI",SUMIF($K$436:$AO$436,1,$K458:AO458))</f>
        <v>0</v>
      </c>
      <c r="AQ458" s="183">
        <f>IF(SUMIF($K$436:$AO$436,2,$K458:AO458)&gt;0.5,"HATALI",SUMIF($K$436:$AO$436,2,$K458:AO458))</f>
        <v>0</v>
      </c>
      <c r="AR458" s="186">
        <f>IF(SUMIF($K$436:$AO$436,3,$K458:AO458)&gt;0.5,"HATALI",SUMIF($K$436:$AO$436,3,$K458:AO458))</f>
        <v>0</v>
      </c>
      <c r="AS458" s="187">
        <f>IF(SUMIF($K$436:$AO$436,4,$K458:AO458)&gt;0.5,"HATALI",SUMIF($K$436:$AO$436,4,$K458:AO458))</f>
        <v>0</v>
      </c>
      <c r="AT458" s="184">
        <f>IF(SUMIF($K$436:$AO$436,5,$K458:AO458)&gt;0.5,"HATALI",SUMIF($K$436:$AO$436,5,$K458:AO458))</f>
        <v>0</v>
      </c>
      <c r="AU458" s="185">
        <f>IF(SUMIF($K$436:$AO$436,6,$K458:AP458)&gt;0.5,"HATALI",SUMIF($K$436:$AO$436,6,$K458:AP458))</f>
        <v>0</v>
      </c>
      <c r="AV458" s="131">
        <f t="shared" si="12"/>
        <v>0</v>
      </c>
      <c r="AW458" s="25">
        <f t="shared" si="13"/>
        <v>0</v>
      </c>
      <c r="AX458" s="25">
        <f t="shared" si="14"/>
        <v>0</v>
      </c>
      <c r="AY458" s="79"/>
      <c r="AZ458" s="24"/>
      <c r="BA458" s="29"/>
      <c r="BB458" s="30"/>
      <c r="BC458" s="30"/>
      <c r="BD458" s="80">
        <f t="shared" si="2"/>
        <v>0</v>
      </c>
      <c r="BE458" s="80">
        <f t="shared" si="3"/>
        <v>0</v>
      </c>
      <c r="BF458" s="80">
        <f t="shared" si="4"/>
        <v>0</v>
      </c>
      <c r="BG458" s="81">
        <f t="shared" si="5"/>
        <v>0</v>
      </c>
      <c r="BH458" s="76">
        <f t="shared" si="6"/>
        <v>0</v>
      </c>
      <c r="BI458" s="27"/>
      <c r="BJ458" s="82">
        <f t="shared" si="7"/>
        <v>0</v>
      </c>
      <c r="BK458" s="83">
        <f t="shared" si="8"/>
        <v>0</v>
      </c>
      <c r="BL458" s="1">
        <f t="shared" si="9"/>
        <v>0</v>
      </c>
      <c r="BM458" s="1">
        <f t="shared" si="16"/>
        <v>0</v>
      </c>
      <c r="BN458" s="1">
        <f t="shared" si="10"/>
        <v>0</v>
      </c>
    </row>
    <row r="459" spans="2:66" ht="39.75" customHeight="1">
      <c r="B459" s="215"/>
      <c r="C459" s="28">
        <f t="shared" si="11"/>
      </c>
      <c r="D459" s="28"/>
      <c r="E459" s="3">
        <f t="shared" si="15"/>
      </c>
      <c r="F459" s="35"/>
      <c r="G459" s="78">
        <f>IF(ISERROR(VLOOKUP($F459,'Öğrenci Listesi'!$H$15:$O$577,7,FALSE)),0,VLOOKUP($F459,'Öğrenci Listesi'!$H$15:$O$577,7,FALSE))</f>
        <v>0</v>
      </c>
      <c r="H459" s="78">
        <f>IF(ISERROR(VLOOKUP($F459,'Öğrenci Listesi'!$H$15:$O$577,2,FALSE)),0,VLOOKUP($F459,'Öğrenci Listesi'!$H$15:$O$577,2,FALSE))</f>
        <v>0</v>
      </c>
      <c r="I459" s="78">
        <f>IF(ISERROR(VLOOKUP($F459,'Öğrenci Listesi'!$H$15:$O$577,3,FALSE)),0,VLOOKUP($F459,'Öğrenci Listesi'!$H$15:$O$577,3,FALSE))</f>
        <v>0</v>
      </c>
      <c r="J459" s="78">
        <f>IF(ISERROR(VLOOKUP($F459,'Öğrenci Listesi'!$H$15:$O$577,4,FALSE)),0,VLOOKUP($F459,'Öğrenci Listesi'!$H$15:$O$577,4,FALSE))</f>
        <v>0</v>
      </c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  <c r="U459" s="134"/>
      <c r="V459" s="134"/>
      <c r="W459" s="134"/>
      <c r="X459" s="134"/>
      <c r="Y459" s="134"/>
      <c r="Z459" s="134"/>
      <c r="AA459" s="134"/>
      <c r="AB459" s="134"/>
      <c r="AC459" s="134"/>
      <c r="AD459" s="134"/>
      <c r="AE459" s="134"/>
      <c r="AF459" s="134"/>
      <c r="AG459" s="134"/>
      <c r="AH459" s="134"/>
      <c r="AI459" s="134"/>
      <c r="AJ459" s="134"/>
      <c r="AK459" s="134"/>
      <c r="AL459" s="134"/>
      <c r="AM459" s="134"/>
      <c r="AN459" s="134"/>
      <c r="AO459" s="134"/>
      <c r="AP459" s="182">
        <f>IF(SUMIF($K$436:$AO$436,1,$K459:AO459)&gt;0.5,"HATALI",SUMIF($K$436:$AO$436,1,$K459:AO459))</f>
        <v>0</v>
      </c>
      <c r="AQ459" s="183">
        <f>IF(SUMIF($K$436:$AO$436,2,$K459:AO459)&gt;0.5,"HATALI",SUMIF($K$436:$AO$436,2,$K459:AO459))</f>
        <v>0</v>
      </c>
      <c r="AR459" s="186">
        <f>IF(SUMIF($K$436:$AO$436,3,$K459:AO459)&gt;0.5,"HATALI",SUMIF($K$436:$AO$436,3,$K459:AO459))</f>
        <v>0</v>
      </c>
      <c r="AS459" s="187">
        <f>IF(SUMIF($K$436:$AO$436,4,$K459:AO459)&gt;0.5,"HATALI",SUMIF($K$436:$AO$436,4,$K459:AO459))</f>
        <v>0</v>
      </c>
      <c r="AT459" s="184">
        <f>IF(SUMIF($K$436:$AO$436,5,$K459:AO459)&gt;0.5,"HATALI",SUMIF($K$436:$AO$436,5,$K459:AO459))</f>
        <v>0</v>
      </c>
      <c r="AU459" s="185">
        <f>IF(SUMIF($K$436:$AO$436,6,$K459:AP459)&gt;0.5,"HATALI",SUMIF($K$436:$AO$436,6,$K459:AP459))</f>
        <v>0</v>
      </c>
      <c r="AV459" s="131">
        <f t="shared" si="12"/>
        <v>0</v>
      </c>
      <c r="AW459" s="25">
        <f t="shared" si="13"/>
        <v>0</v>
      </c>
      <c r="AX459" s="25">
        <f t="shared" si="14"/>
        <v>0</v>
      </c>
      <c r="AY459" s="79"/>
      <c r="AZ459" s="24"/>
      <c r="BA459" s="29"/>
      <c r="BB459" s="30"/>
      <c r="BC459" s="30"/>
      <c r="BD459" s="80" t="e">
        <f>IF(#REF!="x",1,0)</f>
        <v>#REF!</v>
      </c>
      <c r="BE459" s="80" t="e">
        <f>IF(#REF!="B",1,0)</f>
        <v>#REF!</v>
      </c>
      <c r="BF459" s="80" t="e">
        <f>IF(#REF!="BM",1,0)</f>
        <v>#REF!</v>
      </c>
      <c r="BG459" s="81" t="e">
        <f>IF(#REF!="HT",1,0)</f>
        <v>#REF!</v>
      </c>
      <c r="BH459" s="76" t="e">
        <f>IF(#REF!="Üİ",1,0)</f>
        <v>#REF!</v>
      </c>
      <c r="BI459" s="27"/>
      <c r="BJ459" s="82" t="e">
        <f>IF(#REF!="R",1,0)</f>
        <v>#REF!</v>
      </c>
      <c r="BN459" s="1">
        <f t="shared" si="10"/>
        <v>0</v>
      </c>
    </row>
    <row r="460" spans="2:66" ht="39.75" customHeight="1">
      <c r="B460" s="215"/>
      <c r="C460" s="28">
        <f t="shared" si="11"/>
      </c>
      <c r="D460" s="28"/>
      <c r="E460" s="3">
        <f t="shared" si="15"/>
      </c>
      <c r="F460" s="35"/>
      <c r="G460" s="78">
        <f>IF(ISERROR(VLOOKUP($F460,'Öğrenci Listesi'!$H$15:$O$577,7,FALSE)),0,VLOOKUP($F460,'Öğrenci Listesi'!$H$15:$O$577,7,FALSE))</f>
        <v>0</v>
      </c>
      <c r="H460" s="78">
        <f>IF(ISERROR(VLOOKUP($F460,'Öğrenci Listesi'!$H$15:$O$577,2,FALSE)),0,VLOOKUP($F460,'Öğrenci Listesi'!$H$15:$O$577,2,FALSE))</f>
        <v>0</v>
      </c>
      <c r="I460" s="78">
        <f>IF(ISERROR(VLOOKUP($F460,'Öğrenci Listesi'!$H$15:$O$577,3,FALSE)),0,VLOOKUP($F460,'Öğrenci Listesi'!$H$15:$O$577,3,FALSE))</f>
        <v>0</v>
      </c>
      <c r="J460" s="78">
        <f>IF(ISERROR(VLOOKUP($F460,'Öğrenci Listesi'!$H$15:$O$577,4,FALSE)),0,VLOOKUP($F460,'Öğrenci Listesi'!$H$15:$O$577,4,FALSE))</f>
        <v>0</v>
      </c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  <c r="U460" s="134"/>
      <c r="V460" s="134"/>
      <c r="W460" s="134"/>
      <c r="X460" s="134"/>
      <c r="Y460" s="134"/>
      <c r="Z460" s="134"/>
      <c r="AA460" s="134"/>
      <c r="AB460" s="134"/>
      <c r="AC460" s="134"/>
      <c r="AD460" s="134"/>
      <c r="AE460" s="134"/>
      <c r="AF460" s="134"/>
      <c r="AG460" s="134"/>
      <c r="AH460" s="134"/>
      <c r="AI460" s="134"/>
      <c r="AJ460" s="134"/>
      <c r="AK460" s="134"/>
      <c r="AL460" s="134"/>
      <c r="AM460" s="134"/>
      <c r="AN460" s="134"/>
      <c r="AO460" s="134"/>
      <c r="AP460" s="182">
        <f>IF(SUMIF($K$436:$AO$436,1,$K460:AO460)&gt;0.5,"HATALI",SUMIF($K$436:$AO$436,1,$K460:AO460))</f>
        <v>0</v>
      </c>
      <c r="AQ460" s="183">
        <f>IF(SUMIF($K$436:$AO$436,2,$K460:AO460)&gt;0.5,"HATALI",SUMIF($K$436:$AO$436,2,$K460:AO460))</f>
        <v>0</v>
      </c>
      <c r="AR460" s="186">
        <f>IF(SUMIF($K$436:$AO$436,3,$K460:AO460)&gt;0.5,"HATALI",SUMIF($K$436:$AO$436,3,$K460:AO460))</f>
        <v>0</v>
      </c>
      <c r="AS460" s="187">
        <f>IF(SUMIF($K$436:$AO$436,4,$K460:AO460)&gt;0.5,"HATALI",SUMIF($K$436:$AO$436,4,$K460:AO460))</f>
        <v>0</v>
      </c>
      <c r="AT460" s="184">
        <f>IF(SUMIF($K$436:$AO$436,5,$K460:AO460)&gt;0.5,"HATALI",SUMIF($K$436:$AO$436,5,$K460:AO460))</f>
        <v>0</v>
      </c>
      <c r="AU460" s="185">
        <f>IF(SUMIF($K$436:$AO$436,6,$K460:AP460)&gt;0.5,"HATALI",SUMIF($K$436:$AO$436,6,$K460:AP460))</f>
        <v>0</v>
      </c>
      <c r="AV460" s="131">
        <f t="shared" si="12"/>
        <v>0</v>
      </c>
      <c r="AW460" s="25">
        <f t="shared" si="13"/>
        <v>0</v>
      </c>
      <c r="AX460" s="25">
        <f t="shared" si="14"/>
        <v>0</v>
      </c>
      <c r="AY460" s="79"/>
      <c r="AZ460" s="24"/>
      <c r="BA460" s="29"/>
      <c r="BB460" s="30"/>
      <c r="BC460" s="30"/>
      <c r="BD460" s="80" t="e">
        <f>IF(#REF!="x",1,0)</f>
        <v>#REF!</v>
      </c>
      <c r="BE460" s="80" t="e">
        <f>IF(#REF!="B",1,0)</f>
        <v>#REF!</v>
      </c>
      <c r="BF460" s="80" t="e">
        <f>IF(#REF!="BM",1,0)</f>
        <v>#REF!</v>
      </c>
      <c r="BG460" s="81" t="e">
        <f>IF(#REF!="HT",1,0)</f>
        <v>#REF!</v>
      </c>
      <c r="BH460" s="76" t="e">
        <f>IF(#REF!="Üİ",1,0)</f>
        <v>#REF!</v>
      </c>
      <c r="BI460" s="27"/>
      <c r="BJ460" s="82" t="e">
        <f>IF(#REF!="R",1,0)</f>
        <v>#REF!</v>
      </c>
      <c r="BN460" s="1">
        <f t="shared" si="10"/>
        <v>0</v>
      </c>
    </row>
    <row r="461" spans="2:66" ht="39.75" customHeight="1">
      <c r="B461" s="215"/>
      <c r="C461" s="27"/>
      <c r="D461" s="27"/>
      <c r="E461" s="216" t="s">
        <v>85</v>
      </c>
      <c r="F461" s="217"/>
      <c r="G461" s="217"/>
      <c r="H461" s="217"/>
      <c r="I461" s="217"/>
      <c r="J461" s="218"/>
      <c r="K461" s="129">
        <f>SUM(K439:K460)*24</f>
        <v>0</v>
      </c>
      <c r="L461" s="129">
        <f aca="true" t="shared" si="17" ref="L461:AO461">SUM(L439:L460)*24</f>
        <v>0</v>
      </c>
      <c r="M461" s="129">
        <f t="shared" si="17"/>
        <v>0</v>
      </c>
      <c r="N461" s="129">
        <f t="shared" si="17"/>
        <v>0</v>
      </c>
      <c r="O461" s="129">
        <f t="shared" si="17"/>
        <v>0</v>
      </c>
      <c r="P461" s="129">
        <f t="shared" si="17"/>
        <v>0</v>
      </c>
      <c r="Q461" s="129">
        <f t="shared" si="17"/>
        <v>0</v>
      </c>
      <c r="R461" s="129">
        <f t="shared" si="17"/>
        <v>0</v>
      </c>
      <c r="S461" s="129">
        <f t="shared" si="17"/>
        <v>0</v>
      </c>
      <c r="T461" s="129">
        <f t="shared" si="17"/>
        <v>0</v>
      </c>
      <c r="U461" s="129">
        <f t="shared" si="17"/>
        <v>0</v>
      </c>
      <c r="V461" s="129">
        <f t="shared" si="17"/>
        <v>0</v>
      </c>
      <c r="W461" s="129">
        <f t="shared" si="17"/>
        <v>0</v>
      </c>
      <c r="X461" s="129">
        <f t="shared" si="17"/>
        <v>0</v>
      </c>
      <c r="Y461" s="129">
        <f t="shared" si="17"/>
        <v>0</v>
      </c>
      <c r="Z461" s="129">
        <f t="shared" si="17"/>
        <v>0</v>
      </c>
      <c r="AA461" s="129">
        <f t="shared" si="17"/>
        <v>0</v>
      </c>
      <c r="AB461" s="129">
        <f t="shared" si="17"/>
        <v>0</v>
      </c>
      <c r="AC461" s="129">
        <f t="shared" si="17"/>
        <v>0</v>
      </c>
      <c r="AD461" s="129">
        <f t="shared" si="17"/>
        <v>0</v>
      </c>
      <c r="AE461" s="129">
        <f t="shared" si="17"/>
        <v>0</v>
      </c>
      <c r="AF461" s="129">
        <f t="shared" si="17"/>
        <v>0</v>
      </c>
      <c r="AG461" s="129">
        <f t="shared" si="17"/>
        <v>0</v>
      </c>
      <c r="AH461" s="129">
        <f t="shared" si="17"/>
        <v>0</v>
      </c>
      <c r="AI461" s="129">
        <f t="shared" si="17"/>
        <v>0</v>
      </c>
      <c r="AJ461" s="129">
        <f t="shared" si="17"/>
        <v>0</v>
      </c>
      <c r="AK461" s="129">
        <f t="shared" si="17"/>
        <v>0</v>
      </c>
      <c r="AL461" s="129">
        <f t="shared" si="17"/>
        <v>0</v>
      </c>
      <c r="AM461" s="129">
        <f t="shared" si="17"/>
        <v>0</v>
      </c>
      <c r="AN461" s="129">
        <f t="shared" si="17"/>
        <v>0</v>
      </c>
      <c r="AO461" s="129">
        <f t="shared" si="17"/>
        <v>0</v>
      </c>
      <c r="AP461" s="129">
        <f>SUM(AP439:AP460)*24</f>
        <v>0</v>
      </c>
      <c r="AQ461" s="129">
        <f>SUM(AQ439:AQ460)*24</f>
        <v>0</v>
      </c>
      <c r="AR461" s="129">
        <f>SUM(AR439:AR460)*24</f>
        <v>0</v>
      </c>
      <c r="AS461" s="129">
        <f>SUM(AS439:AS460)*24</f>
        <v>0</v>
      </c>
      <c r="AT461" s="129">
        <f>SUM(AT439:AT460)*24</f>
        <v>0</v>
      </c>
      <c r="AU461" s="129"/>
      <c r="AV461" s="129">
        <f>SUM(AV439:AV460)</f>
        <v>0</v>
      </c>
      <c r="AW461" s="26">
        <f>SUM(AW439:AW460)</f>
        <v>0</v>
      </c>
      <c r="AX461" s="26">
        <f>SUM(AX439:AX460)</f>
        <v>0</v>
      </c>
      <c r="AY461" s="26">
        <f>SUM(AY439:AY460)</f>
        <v>0</v>
      </c>
      <c r="AZ461" s="26">
        <f>SUM(AZ439:AZ460)</f>
        <v>0</v>
      </c>
      <c r="BA461" s="27"/>
      <c r="BB461" s="27"/>
      <c r="BC461" s="30"/>
      <c r="BD461" s="80">
        <f>IF(AA463="x",1,0)</f>
        <v>0</v>
      </c>
      <c r="BE461" s="80">
        <f>IF(AA463="B",1,0)</f>
        <v>0</v>
      </c>
      <c r="BF461" s="80">
        <f>IF(AA463="BM",1,0)</f>
        <v>0</v>
      </c>
      <c r="BG461" s="81">
        <f>IF(AA463="HT",1,0)</f>
        <v>0</v>
      </c>
      <c r="BH461" s="76">
        <f>IF(AA463="Üİ",1,0)</f>
        <v>0</v>
      </c>
      <c r="BI461" s="27"/>
      <c r="BJ461" s="82">
        <f>IF(AA463="R",1,0)</f>
        <v>0</v>
      </c>
      <c r="BN461" s="1">
        <f t="shared" si="10"/>
        <v>0</v>
      </c>
    </row>
    <row r="462" spans="2:66" ht="20.25">
      <c r="B462" s="215"/>
      <c r="C462" s="27"/>
      <c r="D462" s="27"/>
      <c r="F462" s="204" t="str">
        <f>+O435</f>
        <v>01-01-2021  / 31-01-2021</v>
      </c>
      <c r="G462" s="204"/>
      <c r="H462" s="204"/>
      <c r="I462" s="204"/>
      <c r="J462" s="204"/>
      <c r="K462" s="205" t="s">
        <v>13</v>
      </c>
      <c r="L462" s="205"/>
      <c r="M462" s="205"/>
      <c r="N462" s="205"/>
      <c r="O462" s="205" t="s">
        <v>14</v>
      </c>
      <c r="P462" s="205"/>
      <c r="Q462" s="205">
        <f>COUNTIF(E439:E460,"&gt;0")</f>
        <v>0</v>
      </c>
      <c r="R462" s="205"/>
      <c r="S462" s="7" t="s">
        <v>15</v>
      </c>
      <c r="T462" s="230">
        <f>+AV461</f>
        <v>0</v>
      </c>
      <c r="U462" s="230"/>
      <c r="V462" s="219" t="s">
        <v>101</v>
      </c>
      <c r="W462" s="205"/>
      <c r="X462" s="34" t="s">
        <v>53</v>
      </c>
      <c r="BA462" s="27"/>
      <c r="BB462" s="27"/>
      <c r="BC462" s="30"/>
      <c r="BD462" s="80">
        <f>IF(AA464="x",1,0)</f>
        <v>0</v>
      </c>
      <c r="BE462" s="80">
        <f>IF(AA464="B",1,0)</f>
        <v>0</v>
      </c>
      <c r="BF462" s="80">
        <f>IF(AA464="BM",1,0)</f>
        <v>0</v>
      </c>
      <c r="BG462" s="81">
        <f>IF(AA464="HT",1,0)</f>
        <v>0</v>
      </c>
      <c r="BH462" s="76">
        <f>IF(AA464="Üİ",1,0)</f>
        <v>0</v>
      </c>
      <c r="BI462" s="27"/>
      <c r="BJ462" s="82">
        <f>IF(AA464="R",1,0)</f>
        <v>0</v>
      </c>
      <c r="BN462" s="1">
        <f t="shared" si="10"/>
        <v>0</v>
      </c>
    </row>
    <row r="463" spans="2:66" ht="20.25">
      <c r="B463" s="215"/>
      <c r="C463" s="27"/>
      <c r="D463" s="27"/>
      <c r="P463" s="226" t="s">
        <v>102</v>
      </c>
      <c r="Q463" s="197"/>
      <c r="R463" s="197"/>
      <c r="S463" s="197"/>
      <c r="T463" s="197"/>
      <c r="U463" s="197"/>
      <c r="Y463" s="194" t="s">
        <v>102</v>
      </c>
      <c r="Z463" s="195"/>
      <c r="AA463" s="195"/>
      <c r="AB463" s="195"/>
      <c r="AC463" s="195"/>
      <c r="BA463" s="27"/>
      <c r="BB463" s="27"/>
      <c r="BC463" s="30"/>
      <c r="BD463" s="80">
        <f>IF(AA465="x",1,0)</f>
        <v>0</v>
      </c>
      <c r="BE463" s="80">
        <f>IF(AA465="B",1,0)</f>
        <v>0</v>
      </c>
      <c r="BF463" s="80">
        <f>IF(AA465="BM",1,0)</f>
        <v>0</v>
      </c>
      <c r="BG463" s="81">
        <f>IF(AA465="HT",1,0)</f>
        <v>0</v>
      </c>
      <c r="BH463" s="76">
        <f>IF(AA465="Üİ",1,0)</f>
        <v>0</v>
      </c>
      <c r="BI463" s="27"/>
      <c r="BJ463" s="82">
        <f>IF(AA465="R",1,0)</f>
        <v>0</v>
      </c>
      <c r="BN463" s="1">
        <f t="shared" si="10"/>
        <v>0</v>
      </c>
    </row>
    <row r="464" spans="2:66" ht="20.25">
      <c r="B464" s="215"/>
      <c r="C464" s="27"/>
      <c r="D464" s="27"/>
      <c r="P464" s="32"/>
      <c r="Q464" s="33"/>
      <c r="R464" s="33"/>
      <c r="S464" s="33"/>
      <c r="T464" s="33"/>
      <c r="U464" s="33"/>
      <c r="Y464" s="65"/>
      <c r="Z464" s="8"/>
      <c r="AA464" s="8"/>
      <c r="AB464" s="8"/>
      <c r="AC464" s="8"/>
      <c r="BA464" s="27"/>
      <c r="BB464" s="27"/>
      <c r="BC464" s="30"/>
      <c r="BD464" s="80">
        <f>IF(AA466="x",1,0)</f>
        <v>0</v>
      </c>
      <c r="BE464" s="80">
        <f>IF(AA466="B",1,0)</f>
        <v>0</v>
      </c>
      <c r="BF464" s="80">
        <f>IF(AA466="BM",1,0)</f>
        <v>0</v>
      </c>
      <c r="BG464" s="81">
        <f>IF(AA466="HT",1,0)</f>
        <v>0</v>
      </c>
      <c r="BH464" s="76">
        <f>IF(AA466="Üİ",1,0)</f>
        <v>0</v>
      </c>
      <c r="BI464" s="27"/>
      <c r="BJ464" s="82">
        <f>IF(AA466="R",1,0)</f>
        <v>0</v>
      </c>
      <c r="BN464" s="1">
        <f t="shared" si="10"/>
        <v>0</v>
      </c>
    </row>
    <row r="465" spans="2:66" ht="20.25">
      <c r="B465" s="215"/>
      <c r="C465" s="27"/>
      <c r="D465" s="27"/>
      <c r="P465" s="202" t="s">
        <v>105</v>
      </c>
      <c r="Q465" s="202"/>
      <c r="R465" s="202"/>
      <c r="S465" s="202"/>
      <c r="T465" s="202"/>
      <c r="U465" s="202"/>
      <c r="Y465" s="202" t="s">
        <v>103</v>
      </c>
      <c r="Z465" s="202"/>
      <c r="AA465" s="202"/>
      <c r="AB465" s="202"/>
      <c r="AC465" s="202"/>
      <c r="AD465" s="202"/>
      <c r="BA465" s="27"/>
      <c r="BB465" s="27"/>
      <c r="BC465" s="30"/>
      <c r="BD465" s="80">
        <f>IF(AA468="x",1,0)</f>
        <v>0</v>
      </c>
      <c r="BE465" s="80">
        <f>IF(AA468="B",1,0)</f>
        <v>0</v>
      </c>
      <c r="BF465" s="80">
        <f>IF(AA468="BM",1,0)</f>
        <v>0</v>
      </c>
      <c r="BG465" s="81">
        <f>IF(AA468="HT",1,0)</f>
        <v>0</v>
      </c>
      <c r="BH465" s="76">
        <f>IF(AA468="Üİ",1,0)</f>
        <v>0</v>
      </c>
      <c r="BI465" s="27"/>
      <c r="BJ465" s="82">
        <f>IF(AA468="R",1,0)</f>
        <v>0</v>
      </c>
      <c r="BN465" s="1">
        <f t="shared" si="10"/>
        <v>0</v>
      </c>
    </row>
    <row r="466" spans="2:66" ht="20.25">
      <c r="B466" s="215"/>
      <c r="C466" s="27"/>
      <c r="D466" s="27"/>
      <c r="P466" s="202" t="str">
        <f>+'Öğrenci Listesi'!$J$4</f>
        <v>a</v>
      </c>
      <c r="Q466" s="202"/>
      <c r="R466" s="202"/>
      <c r="S466" s="202"/>
      <c r="T466" s="202"/>
      <c r="U466" s="202"/>
      <c r="Y466" s="202" t="str">
        <f>+'Öğrenci Listesi'!$J$8</f>
        <v>c</v>
      </c>
      <c r="Z466" s="202"/>
      <c r="AA466" s="202"/>
      <c r="AB466" s="202"/>
      <c r="AC466" s="202"/>
      <c r="AD466" s="202"/>
      <c r="BA466" s="27"/>
      <c r="BB466" s="27"/>
      <c r="BC466" s="30"/>
      <c r="BD466" s="80">
        <f>IF(AA469="x",1,0)</f>
        <v>0</v>
      </c>
      <c r="BE466" s="80">
        <f>IF(AA469="B",1,0)</f>
        <v>0</v>
      </c>
      <c r="BF466" s="80">
        <f>IF(AA469="BM",1,0)</f>
        <v>0</v>
      </c>
      <c r="BG466" s="81">
        <f>IF(AA469="HT",1,0)</f>
        <v>0</v>
      </c>
      <c r="BH466" s="76">
        <f>IF(AA469="Üİ",1,0)</f>
        <v>0</v>
      </c>
      <c r="BI466" s="27"/>
      <c r="BJ466" s="82">
        <f>IF(AA469="R",1,0)</f>
        <v>0</v>
      </c>
      <c r="BN466" s="1">
        <f t="shared" si="10"/>
        <v>0</v>
      </c>
    </row>
    <row r="467" spans="2:62" ht="20.25">
      <c r="B467" s="215"/>
      <c r="C467" s="27"/>
      <c r="D467" s="27"/>
      <c r="P467" s="202" t="str">
        <f>+'Öğrenci Listesi'!$J$5</f>
        <v>b</v>
      </c>
      <c r="Q467" s="202"/>
      <c r="R467" s="202"/>
      <c r="S467" s="202"/>
      <c r="T467" s="202"/>
      <c r="U467" s="202"/>
      <c r="Y467" s="202" t="str">
        <f>+'Öğrenci Listesi'!$J$9</f>
        <v>d</v>
      </c>
      <c r="Z467" s="202"/>
      <c r="AA467" s="202"/>
      <c r="AB467" s="202"/>
      <c r="AC467" s="202"/>
      <c r="AD467" s="202"/>
      <c r="BA467" s="27"/>
      <c r="BB467" s="27"/>
      <c r="BC467" s="30"/>
      <c r="BD467" s="80"/>
      <c r="BE467" s="80"/>
      <c r="BF467" s="80"/>
      <c r="BG467" s="81"/>
      <c r="BH467" s="76"/>
      <c r="BI467" s="27"/>
      <c r="BJ467" s="82"/>
    </row>
    <row r="468" spans="2:66" ht="20.25">
      <c r="B468" s="215"/>
      <c r="C468" s="27"/>
      <c r="D468" s="27"/>
      <c r="P468" s="195">
        <v>0</v>
      </c>
      <c r="Q468" s="195"/>
      <c r="R468" s="195"/>
      <c r="S468" s="195"/>
      <c r="T468" s="195"/>
      <c r="U468" s="195"/>
      <c r="Y468" s="195">
        <v>0</v>
      </c>
      <c r="Z468" s="195"/>
      <c r="AA468" s="195"/>
      <c r="AB468" s="195"/>
      <c r="AC468" s="195"/>
      <c r="AD468" s="195"/>
      <c r="AE468" s="8"/>
      <c r="BA468" s="27"/>
      <c r="BB468" s="27"/>
      <c r="BC468" s="30"/>
      <c r="BD468" s="80">
        <f>IF(AA470="x",1,0)</f>
        <v>0</v>
      </c>
      <c r="BE468" s="80">
        <f>IF(AA470="B",1,0)</f>
        <v>0</v>
      </c>
      <c r="BF468" s="80">
        <f>IF(AA470="BM",1,0)</f>
        <v>0</v>
      </c>
      <c r="BG468" s="81">
        <f>IF(AA470="HT",1,0)</f>
        <v>0</v>
      </c>
      <c r="BH468" s="76">
        <f>IF(AA470="Üİ",1,0)</f>
        <v>0</v>
      </c>
      <c r="BI468" s="27"/>
      <c r="BJ468" s="82">
        <f>IF(AA470="R",1,0)</f>
        <v>0</v>
      </c>
      <c r="BN468" s="1">
        <f t="shared" si="10"/>
        <v>0</v>
      </c>
    </row>
    <row r="469" spans="2:66" ht="20.25">
      <c r="B469" s="27"/>
      <c r="C469" s="27"/>
      <c r="D469" s="27"/>
      <c r="P469" s="195">
        <v>0</v>
      </c>
      <c r="Q469" s="195"/>
      <c r="R469" s="195"/>
      <c r="S469" s="195"/>
      <c r="T469" s="195"/>
      <c r="U469" s="195"/>
      <c r="Y469" s="195">
        <v>0</v>
      </c>
      <c r="Z469" s="195"/>
      <c r="AA469" s="195"/>
      <c r="AB469" s="195"/>
      <c r="AC469" s="195"/>
      <c r="AD469" s="195"/>
      <c r="AE469" s="8"/>
      <c r="BA469" s="27"/>
      <c r="BB469" s="27"/>
      <c r="BC469" s="30"/>
      <c r="BD469" s="80">
        <f>IF(AA471="x",1,0)</f>
        <v>0</v>
      </c>
      <c r="BE469" s="80">
        <f>IF(AA471="B",1,0)</f>
        <v>0</v>
      </c>
      <c r="BF469" s="80">
        <f>IF(AA471="BM",1,0)</f>
        <v>0</v>
      </c>
      <c r="BG469" s="81">
        <f>IF(AA471="HT",1,0)</f>
        <v>0</v>
      </c>
      <c r="BH469" s="76">
        <f>IF(AA471="Üİ",1,0)</f>
        <v>0</v>
      </c>
      <c r="BI469" s="27"/>
      <c r="BJ469" s="82">
        <f>IF(AA471="R",1,0)</f>
        <v>0</v>
      </c>
      <c r="BN469" s="1">
        <f t="shared" si="10"/>
        <v>0</v>
      </c>
    </row>
    <row r="470" spans="2:66" ht="25.5" customHeight="1">
      <c r="B470" s="27"/>
      <c r="C470" s="27"/>
      <c r="D470" s="27"/>
      <c r="BA470" s="27"/>
      <c r="BB470" s="27"/>
      <c r="BC470" s="30"/>
      <c r="BD470" s="80">
        <f>IF(AA472="x",1,0)</f>
        <v>0</v>
      </c>
      <c r="BE470" s="80">
        <f>IF(AA472="B",1,0)</f>
        <v>0</v>
      </c>
      <c r="BF470" s="80">
        <f>IF(AA472="BM",1,0)</f>
        <v>0</v>
      </c>
      <c r="BG470" s="81">
        <f>IF(AA472="HT",1,0)</f>
        <v>0</v>
      </c>
      <c r="BH470" s="76">
        <f>IF(AA472="Üİ",1,0)</f>
        <v>0</v>
      </c>
      <c r="BI470" s="27"/>
      <c r="BJ470" s="82">
        <f>IF(AA472="R",1,0)</f>
        <v>0</v>
      </c>
      <c r="BN470" s="1">
        <f t="shared" si="10"/>
        <v>0</v>
      </c>
    </row>
    <row r="471" spans="2:66" ht="31.5" customHeight="1">
      <c r="B471" s="27"/>
      <c r="C471" s="208" t="s">
        <v>16</v>
      </c>
      <c r="D471" s="84"/>
      <c r="F471" s="202"/>
      <c r="G471" s="202"/>
      <c r="H471" s="202"/>
      <c r="I471" s="202"/>
      <c r="J471" s="202"/>
      <c r="K471" s="202"/>
      <c r="L471" s="202"/>
      <c r="M471" s="202"/>
      <c r="N471" s="202"/>
      <c r="O471" s="202"/>
      <c r="P471" s="202"/>
      <c r="Q471" s="202"/>
      <c r="R471" s="202"/>
      <c r="S471" s="202"/>
      <c r="T471" s="202"/>
      <c r="U471" s="202"/>
      <c r="V471" s="202"/>
      <c r="W471" s="202"/>
      <c r="X471" s="202"/>
      <c r="Y471" s="202"/>
      <c r="BA471" s="27"/>
      <c r="BB471" s="27"/>
      <c r="BC471" s="30"/>
      <c r="BD471" s="80">
        <f>IF(AA473="x",1,0)</f>
        <v>0</v>
      </c>
      <c r="BE471" s="80">
        <f>IF(AA473="B",1,0)</f>
        <v>0</v>
      </c>
      <c r="BF471" s="80">
        <f>IF(AA473="BM",1,0)</f>
        <v>0</v>
      </c>
      <c r="BG471" s="81">
        <f>IF(AA473="HT",1,0)</f>
        <v>0</v>
      </c>
      <c r="BH471" s="76">
        <f>IF(AA473="Üİ",1,0)</f>
        <v>0</v>
      </c>
      <c r="BI471" s="27"/>
      <c r="BJ471" s="82">
        <f>IF(AA473="R",1,0)</f>
        <v>0</v>
      </c>
      <c r="BN471" s="1">
        <f t="shared" si="10"/>
        <v>0</v>
      </c>
    </row>
    <row r="472" spans="1:66" ht="27.75" customHeight="1">
      <c r="A472" s="1" t="str">
        <f>CONCATENATE(H475,F475,G475,I475)</f>
        <v>Haftanın Günleri</v>
      </c>
      <c r="B472" s="27" t="str">
        <f>CONCATENATE(AR472," ",AT472)</f>
        <v>Sayfa 2</v>
      </c>
      <c r="C472" s="208"/>
      <c r="D472" s="84"/>
      <c r="J472" s="1"/>
      <c r="N472" s="1"/>
      <c r="U472" s="1"/>
      <c r="AB472" s="1"/>
      <c r="AI472" s="1"/>
      <c r="AR472" s="191" t="s">
        <v>50</v>
      </c>
      <c r="AS472" s="191"/>
      <c r="AT472" s="1">
        <v>2</v>
      </c>
      <c r="AX472" s="70"/>
      <c r="AY472" s="1">
        <v>1</v>
      </c>
      <c r="BA472" s="27"/>
      <c r="BB472" s="27"/>
      <c r="BC472" s="30"/>
      <c r="BD472" s="80">
        <f>IF(AA475="x",1,0)</f>
        <v>0</v>
      </c>
      <c r="BE472" s="80">
        <f>IF(AA475="B",1,0)</f>
        <v>0</v>
      </c>
      <c r="BF472" s="80">
        <f>IF(AA475="BM",1,0)</f>
        <v>0</v>
      </c>
      <c r="BG472" s="81">
        <f>IF(AA475="HT",1,0)</f>
        <v>0</v>
      </c>
      <c r="BH472" s="76">
        <f>IF(AA475="Üİ",1,0)</f>
        <v>0</v>
      </c>
      <c r="BI472" s="27"/>
      <c r="BJ472" s="82">
        <f>IF(AA475="R",1,0)</f>
        <v>0</v>
      </c>
      <c r="BN472" s="1">
        <f t="shared" si="10"/>
        <v>0</v>
      </c>
    </row>
    <row r="473" spans="1:66" s="77" customFormat="1" ht="44.25" customHeight="1">
      <c r="A473" s="77" t="str">
        <f>CONCATENATE(H476,F476,G476,I476)</f>
        <v>T.CAdı SoyadıGörevi</v>
      </c>
      <c r="B473" s="74"/>
      <c r="C473" s="208"/>
      <c r="D473" s="85"/>
      <c r="E473" s="209" t="s">
        <v>44</v>
      </c>
      <c r="F473" s="209"/>
      <c r="G473" s="55" t="s">
        <v>0</v>
      </c>
      <c r="H473" s="210">
        <f>+$H$435</f>
        <v>0</v>
      </c>
      <c r="I473" s="211"/>
      <c r="J473" s="212"/>
      <c r="K473" s="213" t="s">
        <v>3</v>
      </c>
      <c r="L473" s="213"/>
      <c r="M473" s="213"/>
      <c r="N473" s="5" t="s">
        <v>0</v>
      </c>
      <c r="O473" s="242" t="str">
        <f>+$O$435</f>
        <v>01-01-2021  / 31-01-2021</v>
      </c>
      <c r="P473" s="243"/>
      <c r="Q473" s="243"/>
      <c r="R473" s="243"/>
      <c r="S473" s="243"/>
      <c r="T473" s="243"/>
      <c r="U473" s="243"/>
      <c r="V473" s="244"/>
      <c r="W473" s="223" t="str">
        <f>+$W$435</f>
        <v>Ocak</v>
      </c>
      <c r="X473" s="224"/>
      <c r="Y473" s="224"/>
      <c r="Z473" s="225"/>
      <c r="AA473" s="221"/>
      <c r="AB473" s="221"/>
      <c r="AC473" s="221"/>
      <c r="AD473" s="221"/>
      <c r="AE473" s="221"/>
      <c r="AF473" s="221"/>
      <c r="AG473" s="221"/>
      <c r="AH473" s="221"/>
      <c r="AI473" s="221"/>
      <c r="AJ473" s="221"/>
      <c r="AK473" s="221"/>
      <c r="AL473" s="221"/>
      <c r="AM473" s="221"/>
      <c r="AN473" s="221"/>
      <c r="AO473" s="221"/>
      <c r="AP473" s="221"/>
      <c r="AQ473" s="221"/>
      <c r="AR473" s="221"/>
      <c r="AS473" s="221"/>
      <c r="AT473" s="221"/>
      <c r="AU473" s="221"/>
      <c r="AV473" s="221"/>
      <c r="AW473" s="221"/>
      <c r="AX473" s="221"/>
      <c r="AY473" s="221"/>
      <c r="AZ473" s="222"/>
      <c r="BA473" s="27"/>
      <c r="BB473" s="27"/>
      <c r="BC473" s="30"/>
      <c r="BD473" s="80">
        <f>IF(AA476="x",1,0)</f>
        <v>0</v>
      </c>
      <c r="BE473" s="80">
        <f>IF(AA476="B",1,0)</f>
        <v>0</v>
      </c>
      <c r="BF473" s="80">
        <f>IF(AA476="BM",1,0)</f>
        <v>0</v>
      </c>
      <c r="BG473" s="81">
        <f>IF(AA476="HT",1,0)</f>
        <v>0</v>
      </c>
      <c r="BH473" s="76">
        <f>IF(AA476="Üİ",1,0)</f>
        <v>0</v>
      </c>
      <c r="BI473" s="27"/>
      <c r="BJ473" s="82">
        <f>IF(AA476="R",1,0)</f>
        <v>0</v>
      </c>
      <c r="BN473" s="1">
        <f t="shared" si="10"/>
        <v>0</v>
      </c>
    </row>
    <row r="474" spans="2:66" s="77" customFormat="1" ht="20.25">
      <c r="B474" s="74"/>
      <c r="C474" s="208"/>
      <c r="D474" s="110"/>
      <c r="E474" s="111"/>
      <c r="F474" s="107"/>
      <c r="G474" s="104"/>
      <c r="H474" s="104"/>
      <c r="I474" s="104"/>
      <c r="J474" s="104"/>
      <c r="K474" s="116">
        <f>+K436</f>
        <v>1</v>
      </c>
      <c r="L474" s="116">
        <f aca="true" t="shared" si="18" ref="L474:AO474">+L436</f>
        <v>1</v>
      </c>
      <c r="M474" s="116">
        <f t="shared" si="18"/>
        <v>1</v>
      </c>
      <c r="N474" s="116">
        <f t="shared" si="18"/>
        <v>2</v>
      </c>
      <c r="O474" s="116">
        <f t="shared" si="18"/>
        <v>2</v>
      </c>
      <c r="P474" s="116">
        <f t="shared" si="18"/>
        <v>2</v>
      </c>
      <c r="Q474" s="116">
        <f t="shared" si="18"/>
        <v>2</v>
      </c>
      <c r="R474" s="116">
        <f t="shared" si="18"/>
        <v>2</v>
      </c>
      <c r="S474" s="116">
        <f t="shared" si="18"/>
        <v>2</v>
      </c>
      <c r="T474" s="116">
        <f t="shared" si="18"/>
        <v>2</v>
      </c>
      <c r="U474" s="116">
        <f t="shared" si="18"/>
        <v>3</v>
      </c>
      <c r="V474" s="116">
        <f t="shared" si="18"/>
        <v>3</v>
      </c>
      <c r="W474" s="116">
        <f t="shared" si="18"/>
        <v>3</v>
      </c>
      <c r="X474" s="116">
        <f t="shared" si="18"/>
        <v>3</v>
      </c>
      <c r="Y474" s="116">
        <f t="shared" si="18"/>
        <v>3</v>
      </c>
      <c r="Z474" s="116">
        <f t="shared" si="18"/>
        <v>3</v>
      </c>
      <c r="AA474" s="116">
        <f t="shared" si="18"/>
        <v>3</v>
      </c>
      <c r="AB474" s="116">
        <f t="shared" si="18"/>
        <v>4</v>
      </c>
      <c r="AC474" s="116">
        <f t="shared" si="18"/>
        <v>4</v>
      </c>
      <c r="AD474" s="116">
        <f t="shared" si="18"/>
        <v>4</v>
      </c>
      <c r="AE474" s="116">
        <f t="shared" si="18"/>
        <v>4</v>
      </c>
      <c r="AF474" s="116">
        <f t="shared" si="18"/>
        <v>4</v>
      </c>
      <c r="AG474" s="116">
        <f t="shared" si="18"/>
        <v>4</v>
      </c>
      <c r="AH474" s="116">
        <f t="shared" si="18"/>
        <v>4</v>
      </c>
      <c r="AI474" s="116">
        <f t="shared" si="18"/>
        <v>5</v>
      </c>
      <c r="AJ474" s="116">
        <f t="shared" si="18"/>
        <v>5</v>
      </c>
      <c r="AK474" s="116">
        <f t="shared" si="18"/>
        <v>5</v>
      </c>
      <c r="AL474" s="116">
        <f t="shared" si="18"/>
        <v>5</v>
      </c>
      <c r="AM474" s="116">
        <f t="shared" si="18"/>
        <v>5</v>
      </c>
      <c r="AN474" s="176">
        <f t="shared" si="18"/>
        <v>5</v>
      </c>
      <c r="AO474" s="176">
        <f t="shared" si="18"/>
        <v>5</v>
      </c>
      <c r="AP474" s="98"/>
      <c r="AQ474" s="98"/>
      <c r="AR474" s="98"/>
      <c r="AS474" s="98"/>
      <c r="AT474" s="98"/>
      <c r="AU474" s="98"/>
      <c r="AV474" s="98"/>
      <c r="AW474" s="98"/>
      <c r="AX474" s="98"/>
      <c r="AY474" s="98"/>
      <c r="AZ474" s="108"/>
      <c r="BA474" s="27"/>
      <c r="BB474" s="27"/>
      <c r="BC474" s="30"/>
      <c r="BD474" s="80"/>
      <c r="BE474" s="80"/>
      <c r="BF474" s="80"/>
      <c r="BG474" s="81"/>
      <c r="BH474" s="76"/>
      <c r="BI474" s="27"/>
      <c r="BJ474" s="82"/>
      <c r="BN474" s="1"/>
    </row>
    <row r="475" spans="1:66" ht="49.5" customHeight="1">
      <c r="A475" s="1" t="str">
        <f aca="true" t="shared" si="19" ref="A475:A496">CONCATENATE(H477,F477,G477,I477)</f>
        <v>000</v>
      </c>
      <c r="B475" s="215" t="str">
        <f>+B437</f>
        <v>Kısmi Zamanlı Öğrenciler</v>
      </c>
      <c r="C475" s="208"/>
      <c r="D475" s="28"/>
      <c r="E475" s="36"/>
      <c r="F475" s="227" t="s">
        <v>4</v>
      </c>
      <c r="G475" s="228"/>
      <c r="H475" s="228"/>
      <c r="I475" s="228"/>
      <c r="J475" s="229"/>
      <c r="K475" s="6" t="str">
        <f>+$K$437</f>
        <v>Cuma</v>
      </c>
      <c r="L475" s="6" t="str">
        <f>+$L$437</f>
        <v>Cumartesi</v>
      </c>
      <c r="M475" s="6" t="str">
        <f>+$M$437</f>
        <v>Pazar</v>
      </c>
      <c r="N475" s="6" t="str">
        <f>+$N$437</f>
        <v>Pazartesi</v>
      </c>
      <c r="O475" s="6" t="str">
        <f>+$O$437</f>
        <v>Salı</v>
      </c>
      <c r="P475" s="6" t="str">
        <f>+$P$437</f>
        <v>Çarşamba</v>
      </c>
      <c r="Q475" s="6" t="str">
        <f>+$Q$437</f>
        <v>Perşembe</v>
      </c>
      <c r="R475" s="6" t="str">
        <f>+$R$437</f>
        <v>Cuma</v>
      </c>
      <c r="S475" s="6" t="str">
        <f>+$S$437</f>
        <v>Cumartesi</v>
      </c>
      <c r="T475" s="6" t="str">
        <f>+$T$437</f>
        <v>Pazar</v>
      </c>
      <c r="U475" s="6" t="str">
        <f>+$U$437</f>
        <v>Pazartesi</v>
      </c>
      <c r="V475" s="6" t="str">
        <f>+$V$437</f>
        <v>Salı</v>
      </c>
      <c r="W475" s="6" t="str">
        <f>+$W$437</f>
        <v>Çarşamba</v>
      </c>
      <c r="X475" s="6" t="str">
        <f>+$X$437</f>
        <v>Perşembe</v>
      </c>
      <c r="Y475" s="6" t="str">
        <f>+$Y$437</f>
        <v>Cuma</v>
      </c>
      <c r="Z475" s="6" t="str">
        <f>+$Z$437</f>
        <v>Cumartesi</v>
      </c>
      <c r="AA475" s="6" t="str">
        <f>+$AA$437</f>
        <v>Pazar</v>
      </c>
      <c r="AB475" s="6" t="str">
        <f>+$AB$437</f>
        <v>Pazartesi</v>
      </c>
      <c r="AC475" s="6" t="str">
        <f>+$AC$437</f>
        <v>Salı</v>
      </c>
      <c r="AD475" s="6" t="str">
        <f>+$AD$437</f>
        <v>Çarşamba</v>
      </c>
      <c r="AE475" s="6" t="str">
        <f>+$AE$437</f>
        <v>Perşembe</v>
      </c>
      <c r="AF475" s="6" t="str">
        <f>+$AF$437</f>
        <v>Cuma</v>
      </c>
      <c r="AG475" s="6" t="str">
        <f>+$AG$437</f>
        <v>Cumartesi</v>
      </c>
      <c r="AH475" s="6" t="str">
        <f>+$AH$437</f>
        <v>Pazar</v>
      </c>
      <c r="AI475" s="6" t="str">
        <f>+$AI$437</f>
        <v>Pazartesi</v>
      </c>
      <c r="AJ475" s="6" t="str">
        <f>+$AJ$437</f>
        <v>Salı</v>
      </c>
      <c r="AK475" s="6" t="str">
        <f>+$AK$437</f>
        <v>Çarşamba</v>
      </c>
      <c r="AL475" s="6" t="str">
        <f>+$AL$437</f>
        <v>Perşembe</v>
      </c>
      <c r="AM475" s="6" t="str">
        <f>+$AM$437</f>
        <v>Cuma</v>
      </c>
      <c r="AN475" s="6" t="str">
        <f>+$AN$437</f>
        <v>Cumartesi</v>
      </c>
      <c r="AO475" s="6" t="str">
        <f>+$AO$437</f>
        <v>Pazar</v>
      </c>
      <c r="AP475" s="203" t="s">
        <v>78</v>
      </c>
      <c r="AQ475" s="203" t="s">
        <v>79</v>
      </c>
      <c r="AR475" s="203" t="s">
        <v>80</v>
      </c>
      <c r="AS475" s="203" t="s">
        <v>81</v>
      </c>
      <c r="AT475" s="203" t="s">
        <v>82</v>
      </c>
      <c r="AU475" s="203" t="s">
        <v>100</v>
      </c>
      <c r="AV475" s="206" t="s">
        <v>83</v>
      </c>
      <c r="AW475" s="203" t="s">
        <v>69</v>
      </c>
      <c r="AX475" s="203" t="s">
        <v>68</v>
      </c>
      <c r="AY475" s="200" t="s">
        <v>69</v>
      </c>
      <c r="AZ475" s="246" t="s">
        <v>70</v>
      </c>
      <c r="BA475" s="27"/>
      <c r="BB475" s="27"/>
      <c r="BC475" s="30"/>
      <c r="BD475" s="80">
        <f aca="true" t="shared" si="20" ref="BD475:BD499">IF(AA477="x",1,0)</f>
        <v>0</v>
      </c>
      <c r="BE475" s="80">
        <f aca="true" t="shared" si="21" ref="BE475:BE499">IF(AA477="B",1,0)</f>
        <v>0</v>
      </c>
      <c r="BF475" s="80">
        <f aca="true" t="shared" si="22" ref="BF475:BF499">IF(AA477="BM",1,0)</f>
        <v>0</v>
      </c>
      <c r="BG475" s="81">
        <f aca="true" t="shared" si="23" ref="BG475:BG499">IF(AA477="HT",1,0)</f>
        <v>0</v>
      </c>
      <c r="BH475" s="76">
        <f aca="true" t="shared" si="24" ref="BH475:BH499">IF(AA477="Üİ",1,0)</f>
        <v>0</v>
      </c>
      <c r="BI475" s="27"/>
      <c r="BJ475" s="82">
        <f aca="true" t="shared" si="25" ref="BJ475:BJ499">IF(AA477="R",1,0)</f>
        <v>0</v>
      </c>
      <c r="BK475" s="83">
        <f aca="true" t="shared" si="26" ref="BK475:BK496">SUM(BD475:BJ475)</f>
        <v>0</v>
      </c>
      <c r="BL475" s="1">
        <f aca="true" t="shared" si="27" ref="BL475:BL496">+AT477</f>
        <v>0</v>
      </c>
      <c r="BM475" s="1">
        <f t="shared" si="16"/>
        <v>0</v>
      </c>
      <c r="BN475" s="1">
        <f>BL475-BM475</f>
        <v>0</v>
      </c>
    </row>
    <row r="476" spans="1:66" ht="24">
      <c r="A476" s="1" t="str">
        <f t="shared" si="19"/>
        <v>000</v>
      </c>
      <c r="B476" s="215"/>
      <c r="C476" s="28"/>
      <c r="D476" s="28"/>
      <c r="E476" s="66" t="s">
        <v>1</v>
      </c>
      <c r="F476" s="67" t="s">
        <v>2</v>
      </c>
      <c r="G476" s="68"/>
      <c r="H476" s="69" t="s">
        <v>54</v>
      </c>
      <c r="I476" s="67" t="s">
        <v>55</v>
      </c>
      <c r="J476" s="67" t="s">
        <v>56</v>
      </c>
      <c r="K476" s="86">
        <f>+$K$438</f>
        <v>1</v>
      </c>
      <c r="L476" s="86">
        <f>+$L$438</f>
        <v>2</v>
      </c>
      <c r="M476" s="86">
        <f>+$M$438</f>
        <v>3</v>
      </c>
      <c r="N476" s="86">
        <f>+$N$438</f>
        <v>4</v>
      </c>
      <c r="O476" s="86">
        <f>+$O$438</f>
        <v>5</v>
      </c>
      <c r="P476" s="86">
        <f>+$P$438</f>
        <v>6</v>
      </c>
      <c r="Q476" s="86">
        <f>+$Q$438</f>
        <v>7</v>
      </c>
      <c r="R476" s="86">
        <f>+$R$438</f>
        <v>8</v>
      </c>
      <c r="S476" s="86">
        <f>+$S$438</f>
        <v>9</v>
      </c>
      <c r="T476" s="86">
        <f>+$T$438</f>
        <v>10</v>
      </c>
      <c r="U476" s="86">
        <f>+$U$438</f>
        <v>11</v>
      </c>
      <c r="V476" s="86">
        <f>+$V$438</f>
        <v>12</v>
      </c>
      <c r="W476" s="86">
        <f>+$W$438</f>
        <v>13</v>
      </c>
      <c r="X476" s="86">
        <f>+$X$438</f>
        <v>14</v>
      </c>
      <c r="Y476" s="86">
        <f>+$Y$438</f>
        <v>15</v>
      </c>
      <c r="Z476" s="86">
        <f>+$Z$438</f>
        <v>16</v>
      </c>
      <c r="AA476" s="86">
        <f>+$AA$438</f>
        <v>17</v>
      </c>
      <c r="AB476" s="86">
        <f>+$AB$438</f>
        <v>18</v>
      </c>
      <c r="AC476" s="86">
        <f>+$AC$438</f>
        <v>19</v>
      </c>
      <c r="AD476" s="86">
        <f>+$AD$438</f>
        <v>20</v>
      </c>
      <c r="AE476" s="86">
        <f>+$AE$438</f>
        <v>21</v>
      </c>
      <c r="AF476" s="86">
        <f>+$AF$438</f>
        <v>22</v>
      </c>
      <c r="AG476" s="86">
        <f>+$AG$438</f>
        <v>23</v>
      </c>
      <c r="AH476" s="86">
        <f>+$AH$438</f>
        <v>24</v>
      </c>
      <c r="AI476" s="86">
        <f>+$AI$438</f>
        <v>25</v>
      </c>
      <c r="AJ476" s="86">
        <f>+$AJ$438</f>
        <v>26</v>
      </c>
      <c r="AK476" s="86">
        <f>+$AK$438</f>
        <v>27</v>
      </c>
      <c r="AL476" s="86">
        <f>+$AL$438</f>
        <v>28</v>
      </c>
      <c r="AM476" s="86">
        <f>+$AM$438</f>
        <v>29</v>
      </c>
      <c r="AN476" s="86">
        <f>+$AN$438</f>
        <v>30</v>
      </c>
      <c r="AO476" s="86">
        <f>+$AO$438</f>
        <v>31</v>
      </c>
      <c r="AP476" s="201"/>
      <c r="AQ476" s="201"/>
      <c r="AR476" s="201"/>
      <c r="AS476" s="201"/>
      <c r="AT476" s="201"/>
      <c r="AU476" s="201"/>
      <c r="AV476" s="207"/>
      <c r="AW476" s="201"/>
      <c r="AX476" s="201"/>
      <c r="AY476" s="201"/>
      <c r="AZ476" s="247"/>
      <c r="BA476" s="74"/>
      <c r="BB476" s="74"/>
      <c r="BC476" s="30"/>
      <c r="BD476" s="80">
        <f t="shared" si="20"/>
        <v>0</v>
      </c>
      <c r="BE476" s="80">
        <f t="shared" si="21"/>
        <v>0</v>
      </c>
      <c r="BF476" s="80">
        <f t="shared" si="22"/>
        <v>0</v>
      </c>
      <c r="BG476" s="81">
        <f t="shared" si="23"/>
        <v>0</v>
      </c>
      <c r="BH476" s="76">
        <f t="shared" si="24"/>
        <v>0</v>
      </c>
      <c r="BI476" s="27"/>
      <c r="BJ476" s="82">
        <f t="shared" si="25"/>
        <v>0</v>
      </c>
      <c r="BK476" s="83">
        <f t="shared" si="26"/>
        <v>0</v>
      </c>
      <c r="BL476" s="1">
        <f t="shared" si="27"/>
        <v>0</v>
      </c>
      <c r="BM476" s="1">
        <f t="shared" si="16"/>
        <v>0</v>
      </c>
      <c r="BN476" s="1">
        <f t="shared" si="10"/>
        <v>0</v>
      </c>
    </row>
    <row r="477" spans="1:66" ht="39.75" customHeight="1">
      <c r="A477" s="1" t="str">
        <f t="shared" si="19"/>
        <v>000</v>
      </c>
      <c r="B477" s="215"/>
      <c r="C477" s="28">
        <f aca="true" t="shared" si="28" ref="C477:C498">IF(F477="","",COUNTIF($F$439:$F$576,F477))</f>
      </c>
      <c r="D477" s="28"/>
      <c r="E477" s="3">
        <f>IF(AY477&lt;=0,"",IF(E460="",1,E460+1))</f>
      </c>
      <c r="F477" s="35"/>
      <c r="G477" s="78">
        <f>IF(ISERROR(VLOOKUP($F477,'Öğrenci Listesi'!$H$15:$O$577,7,FALSE)),0,VLOOKUP($F477,'Öğrenci Listesi'!$H$15:$O$577,7,FALSE))</f>
        <v>0</v>
      </c>
      <c r="H477" s="78">
        <f>IF(ISERROR(VLOOKUP($F477,'Öğrenci Listesi'!$H$15:$O$577,2,FALSE)),0,VLOOKUP($F477,'Öğrenci Listesi'!$H$15:$O$577,2,FALSE))</f>
        <v>0</v>
      </c>
      <c r="I477" s="78">
        <f>IF(ISERROR(VLOOKUP($F477,'Öğrenci Listesi'!$H$15:$O$577,3,FALSE)),0,VLOOKUP($F477,'Öğrenci Listesi'!$H$15:$O$577,3,FALSE))</f>
        <v>0</v>
      </c>
      <c r="J477" s="78">
        <f>IF(ISERROR(VLOOKUP($F477,'Öğrenci Listesi'!$H$15:$O$577,4,FALSE)),0,VLOOKUP($F477,'Öğrenci Listesi'!$H$15:$O$577,4,FALSE))</f>
        <v>0</v>
      </c>
      <c r="K477" s="134"/>
      <c r="L477" s="134"/>
      <c r="M477" s="134"/>
      <c r="N477" s="134"/>
      <c r="O477" s="134"/>
      <c r="P477" s="134"/>
      <c r="Q477" s="134"/>
      <c r="R477" s="134"/>
      <c r="S477" s="134"/>
      <c r="T477" s="134"/>
      <c r="U477" s="134"/>
      <c r="V477" s="134"/>
      <c r="W477" s="134"/>
      <c r="X477" s="134"/>
      <c r="Y477" s="134"/>
      <c r="Z477" s="134"/>
      <c r="AA477" s="134"/>
      <c r="AB477" s="134"/>
      <c r="AC477" s="134"/>
      <c r="AD477" s="134"/>
      <c r="AE477" s="134"/>
      <c r="AF477" s="134"/>
      <c r="AG477" s="134"/>
      <c r="AH477" s="134"/>
      <c r="AI477" s="134"/>
      <c r="AJ477" s="134"/>
      <c r="AK477" s="134"/>
      <c r="AL477" s="134"/>
      <c r="AM477" s="134"/>
      <c r="AN477" s="134"/>
      <c r="AO477" s="134"/>
      <c r="AP477" s="182">
        <f>IF(SUMIF($K$436:$AO$436,1,$K477:AO477)&gt;0.5,"HATALI",SUMIF($K$436:$AO$436,1,$K477:AO477))</f>
        <v>0</v>
      </c>
      <c r="AQ477" s="183">
        <f>IF(SUMIF($K$436:$AO$436,2,$K477:AO477)&gt;0.5,"HATALI",SUMIF($K$436:$AO$436,2,$K477:AO477))</f>
        <v>0</v>
      </c>
      <c r="AR477" s="186">
        <f>IF(SUMIF($K$436:$AO$436,3,$K477:AO477)&gt;0.5,"HATALI",SUMIF($K$436:$AO$436,3,$K477:AO477))</f>
        <v>0</v>
      </c>
      <c r="AS477" s="187">
        <f>IF(SUMIF($K$436:$AO$436,4,$K477:AO477)&gt;0.5,"HATALI",SUMIF($K$436:$AO$436,4,$K477:AO477))</f>
        <v>0</v>
      </c>
      <c r="AT477" s="184">
        <f>IF(SUMIF($K$436:$AO$436,5,$K477:AO477)&gt;0.5,"HATALI",SUMIF($K$436:$AO$436,5,$K477:AO477))</f>
        <v>0</v>
      </c>
      <c r="AU477" s="185">
        <f>IF(SUMIF($K$436:$AO$436,6,$K477:AP477)&gt;0.5,"HATALI",SUMIF($K$436:$AO$436,6,$K477:AP477))</f>
        <v>0</v>
      </c>
      <c r="AV477" s="131">
        <f>SUM(AP477:AT477)*24</f>
        <v>0</v>
      </c>
      <c r="AW477" s="25">
        <f>ROUNDUP(AV477/7.5,0)</f>
        <v>0</v>
      </c>
      <c r="AX477" s="25">
        <f>COUNTIF(K477:AO477,$AN$434)</f>
        <v>0</v>
      </c>
      <c r="AY477" s="79">
        <f>IF(SUM(AP477+AQ477+AS477+AT477+AV477+AW477+AX477)&gt;30,30,SUM(AQ477+AS477+AT477+AV477+AW477+AX477+AP477))</f>
        <v>0</v>
      </c>
      <c r="AZ477" s="24">
        <f>IF(AX477&lt;=0,+AQ477+AS477+AT477+AV477+AW477+(AP477*2),(AX477*3)+AQ477+AS477+AT477+AV477+AW477+(AP477*2))</f>
        <v>0</v>
      </c>
      <c r="BA477" s="27"/>
      <c r="BB477" s="27"/>
      <c r="BC477" s="30"/>
      <c r="BD477" s="80">
        <f t="shared" si="20"/>
        <v>0</v>
      </c>
      <c r="BE477" s="80">
        <f t="shared" si="21"/>
        <v>0</v>
      </c>
      <c r="BF477" s="80">
        <f t="shared" si="22"/>
        <v>0</v>
      </c>
      <c r="BG477" s="81">
        <f t="shared" si="23"/>
        <v>0</v>
      </c>
      <c r="BH477" s="76">
        <f t="shared" si="24"/>
        <v>0</v>
      </c>
      <c r="BI477" s="27"/>
      <c r="BJ477" s="82">
        <f t="shared" si="25"/>
        <v>0</v>
      </c>
      <c r="BK477" s="83">
        <f t="shared" si="26"/>
        <v>0</v>
      </c>
      <c r="BL477" s="1">
        <f t="shared" si="27"/>
        <v>0</v>
      </c>
      <c r="BM477" s="1">
        <f t="shared" si="16"/>
        <v>0</v>
      </c>
      <c r="BN477" s="1">
        <f t="shared" si="10"/>
        <v>0</v>
      </c>
    </row>
    <row r="478" spans="1:66" ht="39.75" customHeight="1">
      <c r="A478" s="1" t="str">
        <f t="shared" si="19"/>
        <v>000</v>
      </c>
      <c r="B478" s="215"/>
      <c r="C478" s="28">
        <f t="shared" si="28"/>
      </c>
      <c r="D478" s="28"/>
      <c r="E478" s="3">
        <f aca="true" t="shared" si="29" ref="E478:E498">IF(AY478&lt;=0,"",E477+1)</f>
      </c>
      <c r="F478" s="35"/>
      <c r="G478" s="78">
        <f>IF(ISERROR(VLOOKUP($F478,'Öğrenci Listesi'!$H$15:$O$577,7,FALSE)),0,VLOOKUP($F478,'Öğrenci Listesi'!$H$15:$O$577,7,FALSE))</f>
        <v>0</v>
      </c>
      <c r="H478" s="78">
        <f>IF(ISERROR(VLOOKUP($F478,'Öğrenci Listesi'!$H$15:$O$577,2,FALSE)),0,VLOOKUP($F478,'Öğrenci Listesi'!$H$15:$O$577,2,FALSE))</f>
        <v>0</v>
      </c>
      <c r="I478" s="78">
        <f>IF(ISERROR(VLOOKUP($F478,'Öğrenci Listesi'!$H$15:$O$577,3,FALSE)),0,VLOOKUP($F478,'Öğrenci Listesi'!$H$15:$O$577,3,FALSE))</f>
        <v>0</v>
      </c>
      <c r="J478" s="78">
        <f>IF(ISERROR(VLOOKUP($F478,'Öğrenci Listesi'!$H$15:$O$577,4,FALSE)),0,VLOOKUP($F478,'Öğrenci Listesi'!$H$15:$O$577,4,FALSE))</f>
        <v>0</v>
      </c>
      <c r="K478" s="134"/>
      <c r="L478" s="134"/>
      <c r="M478" s="134"/>
      <c r="N478" s="134"/>
      <c r="O478" s="134"/>
      <c r="P478" s="134"/>
      <c r="Q478" s="134"/>
      <c r="R478" s="134"/>
      <c r="S478" s="134"/>
      <c r="T478" s="134"/>
      <c r="U478" s="134"/>
      <c r="V478" s="134"/>
      <c r="W478" s="134"/>
      <c r="X478" s="134"/>
      <c r="Y478" s="134"/>
      <c r="Z478" s="134"/>
      <c r="AA478" s="134"/>
      <c r="AB478" s="134"/>
      <c r="AC478" s="134"/>
      <c r="AD478" s="134"/>
      <c r="AE478" s="134"/>
      <c r="AF478" s="134"/>
      <c r="AG478" s="134"/>
      <c r="AH478" s="134"/>
      <c r="AI478" s="134"/>
      <c r="AJ478" s="134"/>
      <c r="AK478" s="134"/>
      <c r="AL478" s="134"/>
      <c r="AM478" s="134"/>
      <c r="AN478" s="134"/>
      <c r="AO478" s="134"/>
      <c r="AP478" s="182">
        <f>IF(SUMIF($K$436:$AO$436,1,$K478:AO478)&gt;0.5,"HATALI",SUMIF($K$436:$AO$436,1,$K478:AO478))</f>
        <v>0</v>
      </c>
      <c r="AQ478" s="183">
        <f>IF(SUMIF($K$436:$AO$436,2,$K478:AO478)&gt;0.5,"HATALI",SUMIF($K$436:$AO$436,2,$K478:AO478))</f>
        <v>0</v>
      </c>
      <c r="AR478" s="186">
        <f>IF(SUMIF($K$436:$AO$436,3,$K478:AO478)&gt;0.5,"HATALI",SUMIF($K$436:$AO$436,3,$K478:AO478))</f>
        <v>0</v>
      </c>
      <c r="AS478" s="187">
        <f>IF(SUMIF($K$436:$AO$436,4,$K478:AO478)&gt;0.5,"HATALI",SUMIF($K$436:$AO$436,4,$K478:AO478))</f>
        <v>0</v>
      </c>
      <c r="AT478" s="184">
        <f>IF(SUMIF($K$436:$AO$436,5,$K478:AO478)&gt;0.5,"HATALI",SUMIF($K$436:$AO$436,5,$K478:AO478))</f>
        <v>0</v>
      </c>
      <c r="AU478" s="185">
        <f>IF(SUMIF($K$436:$AO$436,6,$K478:AP478)&gt;0.5,"HATALI",SUMIF($K$436:$AO$436,6,$K478:AP478))</f>
        <v>0</v>
      </c>
      <c r="AV478" s="131">
        <f aca="true" t="shared" si="30" ref="AV478:AV498">SUM(AP478:AT478)*24</f>
        <v>0</v>
      </c>
      <c r="AW478" s="25">
        <f aca="true" t="shared" si="31" ref="AW478:AW498">ROUNDUP(AV478/7.5,0)</f>
        <v>0</v>
      </c>
      <c r="AX478" s="25">
        <f aca="true" t="shared" si="32" ref="AX478:AX498">COUNTIF(K478:AO478,$AN$434)</f>
        <v>0</v>
      </c>
      <c r="AY478" s="79">
        <f aca="true" t="shared" si="33" ref="AY478:AY498">IF(SUM(AP478+AQ478+AS478+AT478+AV478+AW478+AX478)&gt;30,30,SUM(AQ478+AS478+AT478+AV478+AW478+AX478+AP478))</f>
        <v>0</v>
      </c>
      <c r="AZ478" s="24">
        <f aca="true" t="shared" si="34" ref="AZ478:AZ498">IF(AX478&lt;=0,+AQ478+AS478+AT478+AV478+AW478+(AP478*2),(AX478*3)+AQ478+AS478+AT478+AV478+AW478+(AP478*2))</f>
        <v>0</v>
      </c>
      <c r="BA478" s="27"/>
      <c r="BB478" s="27"/>
      <c r="BC478" s="30"/>
      <c r="BD478" s="80">
        <f t="shared" si="20"/>
        <v>0</v>
      </c>
      <c r="BE478" s="80">
        <f t="shared" si="21"/>
        <v>0</v>
      </c>
      <c r="BF478" s="80">
        <f t="shared" si="22"/>
        <v>0</v>
      </c>
      <c r="BG478" s="81">
        <f t="shared" si="23"/>
        <v>0</v>
      </c>
      <c r="BH478" s="76">
        <f t="shared" si="24"/>
        <v>0</v>
      </c>
      <c r="BI478" s="27"/>
      <c r="BJ478" s="82">
        <f t="shared" si="25"/>
        <v>0</v>
      </c>
      <c r="BK478" s="83">
        <f t="shared" si="26"/>
        <v>0</v>
      </c>
      <c r="BL478" s="1">
        <f t="shared" si="27"/>
        <v>0</v>
      </c>
      <c r="BM478" s="1">
        <f t="shared" si="16"/>
        <v>0</v>
      </c>
      <c r="BN478" s="1">
        <f t="shared" si="10"/>
        <v>0</v>
      </c>
    </row>
    <row r="479" spans="1:66" ht="39.75" customHeight="1">
      <c r="A479" s="1" t="str">
        <f t="shared" si="19"/>
        <v>000</v>
      </c>
      <c r="B479" s="215"/>
      <c r="C479" s="28">
        <f t="shared" si="28"/>
      </c>
      <c r="D479" s="28"/>
      <c r="E479" s="3">
        <f t="shared" si="29"/>
      </c>
      <c r="F479" s="35"/>
      <c r="G479" s="78">
        <f>IF(ISERROR(VLOOKUP($F479,'Öğrenci Listesi'!$H$15:$O$577,7,FALSE)),0,VLOOKUP($F479,'Öğrenci Listesi'!$H$15:$O$577,7,FALSE))</f>
        <v>0</v>
      </c>
      <c r="H479" s="78">
        <f>IF(ISERROR(VLOOKUP($F479,'Öğrenci Listesi'!$H$15:$O$577,2,FALSE)),0,VLOOKUP($F479,'Öğrenci Listesi'!$H$15:$O$577,2,FALSE))</f>
        <v>0</v>
      </c>
      <c r="I479" s="78">
        <f>IF(ISERROR(VLOOKUP($F479,'Öğrenci Listesi'!$H$15:$O$577,3,FALSE)),0,VLOOKUP($F479,'Öğrenci Listesi'!$H$15:$O$577,3,FALSE))</f>
        <v>0</v>
      </c>
      <c r="J479" s="78">
        <f>IF(ISERROR(VLOOKUP($F479,'Öğrenci Listesi'!$H$15:$O$577,4,FALSE)),0,VLOOKUP($F479,'Öğrenci Listesi'!$H$15:$O$577,4,FALSE))</f>
        <v>0</v>
      </c>
      <c r="K479" s="134"/>
      <c r="L479" s="134"/>
      <c r="M479" s="134"/>
      <c r="N479" s="134"/>
      <c r="O479" s="134"/>
      <c r="P479" s="134"/>
      <c r="Q479" s="134"/>
      <c r="R479" s="134"/>
      <c r="S479" s="134"/>
      <c r="T479" s="134"/>
      <c r="U479" s="134"/>
      <c r="V479" s="134"/>
      <c r="W479" s="134"/>
      <c r="X479" s="134"/>
      <c r="Y479" s="134"/>
      <c r="Z479" s="134"/>
      <c r="AA479" s="134"/>
      <c r="AB479" s="134"/>
      <c r="AC479" s="134"/>
      <c r="AD479" s="134"/>
      <c r="AE479" s="134"/>
      <c r="AF479" s="134"/>
      <c r="AG479" s="134"/>
      <c r="AH479" s="134"/>
      <c r="AI479" s="134"/>
      <c r="AJ479" s="134"/>
      <c r="AK479" s="134"/>
      <c r="AL479" s="134"/>
      <c r="AM479" s="134"/>
      <c r="AN479" s="134"/>
      <c r="AO479" s="134"/>
      <c r="AP479" s="182">
        <f>IF(SUMIF($K$436:$AO$436,1,$K479:AO479)&gt;0.5,"HATALI",SUMIF($K$436:$AO$436,1,$K479:AO479))</f>
        <v>0</v>
      </c>
      <c r="AQ479" s="183">
        <f>IF(SUMIF($K$436:$AO$436,2,$K479:AO479)&gt;0.5,"HATALI",SUMIF($K$436:$AO$436,2,$K479:AO479))</f>
        <v>0</v>
      </c>
      <c r="AR479" s="186">
        <f>IF(SUMIF($K$436:$AO$436,3,$K479:AO479)&gt;0.5,"HATALI",SUMIF($K$436:$AO$436,3,$K479:AO479))</f>
        <v>0</v>
      </c>
      <c r="AS479" s="187">
        <f>IF(SUMIF($K$436:$AO$436,4,$K479:AO479)&gt;0.5,"HATALI",SUMIF($K$436:$AO$436,4,$K479:AO479))</f>
        <v>0</v>
      </c>
      <c r="AT479" s="184">
        <f>IF(SUMIF($K$436:$AO$436,5,$K479:AO479)&gt;0.5,"HATALI",SUMIF($K$436:$AO$436,5,$K479:AO479))</f>
        <v>0</v>
      </c>
      <c r="AU479" s="185">
        <f>IF(SUMIF($K$436:$AO$436,6,$K479:AP479)&gt;0.5,"HATALI",SUMIF($K$436:$AO$436,6,$K479:AP479))</f>
        <v>0</v>
      </c>
      <c r="AV479" s="131">
        <f t="shared" si="30"/>
        <v>0</v>
      </c>
      <c r="AW479" s="25">
        <f t="shared" si="31"/>
        <v>0</v>
      </c>
      <c r="AX479" s="25">
        <f t="shared" si="32"/>
        <v>0</v>
      </c>
      <c r="AY479" s="79">
        <f t="shared" si="33"/>
        <v>0</v>
      </c>
      <c r="AZ479" s="24">
        <f t="shared" si="34"/>
        <v>0</v>
      </c>
      <c r="BA479" s="27"/>
      <c r="BB479" s="27"/>
      <c r="BC479" s="30"/>
      <c r="BD479" s="80">
        <f t="shared" si="20"/>
        <v>0</v>
      </c>
      <c r="BE479" s="80">
        <f t="shared" si="21"/>
        <v>0</v>
      </c>
      <c r="BF479" s="80">
        <f t="shared" si="22"/>
        <v>0</v>
      </c>
      <c r="BG479" s="81">
        <f t="shared" si="23"/>
        <v>0</v>
      </c>
      <c r="BH479" s="76">
        <f t="shared" si="24"/>
        <v>0</v>
      </c>
      <c r="BI479" s="27"/>
      <c r="BJ479" s="82">
        <f t="shared" si="25"/>
        <v>0</v>
      </c>
      <c r="BK479" s="83">
        <f t="shared" si="26"/>
        <v>0</v>
      </c>
      <c r="BL479" s="1">
        <f t="shared" si="27"/>
        <v>0</v>
      </c>
      <c r="BM479" s="1">
        <f t="shared" si="16"/>
        <v>0</v>
      </c>
      <c r="BN479" s="1">
        <f t="shared" si="10"/>
        <v>0</v>
      </c>
    </row>
    <row r="480" spans="1:66" ht="39.75" customHeight="1">
      <c r="A480" s="1" t="str">
        <f t="shared" si="19"/>
        <v>000</v>
      </c>
      <c r="B480" s="215"/>
      <c r="C480" s="28">
        <f t="shared" si="28"/>
      </c>
      <c r="D480" s="28"/>
      <c r="E480" s="3">
        <f t="shared" si="29"/>
      </c>
      <c r="F480" s="35"/>
      <c r="G480" s="78">
        <f>IF(ISERROR(VLOOKUP($F480,'Öğrenci Listesi'!$H$15:$O$577,7,FALSE)),0,VLOOKUP($F480,'Öğrenci Listesi'!$H$15:$O$577,7,FALSE))</f>
        <v>0</v>
      </c>
      <c r="H480" s="78">
        <f>IF(ISERROR(VLOOKUP($F480,'Öğrenci Listesi'!$H$15:$O$577,2,FALSE)),0,VLOOKUP($F480,'Öğrenci Listesi'!$H$15:$O$577,2,FALSE))</f>
        <v>0</v>
      </c>
      <c r="I480" s="78">
        <f>IF(ISERROR(VLOOKUP($F480,'Öğrenci Listesi'!$H$15:$O$577,3,FALSE)),0,VLOOKUP($F480,'Öğrenci Listesi'!$H$15:$O$577,3,FALSE))</f>
        <v>0</v>
      </c>
      <c r="J480" s="78">
        <f>IF(ISERROR(VLOOKUP($F480,'Öğrenci Listesi'!$H$15:$O$577,4,FALSE)),0,VLOOKUP($F480,'Öğrenci Listesi'!$H$15:$O$577,4,FALSE))</f>
        <v>0</v>
      </c>
      <c r="K480" s="134"/>
      <c r="L480" s="134"/>
      <c r="M480" s="134"/>
      <c r="N480" s="134"/>
      <c r="O480" s="134"/>
      <c r="P480" s="134"/>
      <c r="Q480" s="134"/>
      <c r="R480" s="134"/>
      <c r="S480" s="134"/>
      <c r="T480" s="134"/>
      <c r="U480" s="134"/>
      <c r="V480" s="134"/>
      <c r="W480" s="134"/>
      <c r="X480" s="134"/>
      <c r="Y480" s="134"/>
      <c r="Z480" s="134"/>
      <c r="AA480" s="134"/>
      <c r="AB480" s="134"/>
      <c r="AC480" s="134"/>
      <c r="AD480" s="134"/>
      <c r="AE480" s="134"/>
      <c r="AF480" s="134"/>
      <c r="AG480" s="134"/>
      <c r="AH480" s="134"/>
      <c r="AI480" s="134"/>
      <c r="AJ480" s="134"/>
      <c r="AK480" s="134"/>
      <c r="AL480" s="134"/>
      <c r="AM480" s="134"/>
      <c r="AN480" s="134"/>
      <c r="AO480" s="134"/>
      <c r="AP480" s="182">
        <f>IF(SUMIF($K$436:$AO$436,1,$K480:AO480)&gt;0.5,"HATALI",SUMIF($K$436:$AO$436,1,$K480:AO480))</f>
        <v>0</v>
      </c>
      <c r="AQ480" s="183">
        <f>IF(SUMIF($K$436:$AO$436,2,$K480:AO480)&gt;0.5,"HATALI",SUMIF($K$436:$AO$436,2,$K480:AO480))</f>
        <v>0</v>
      </c>
      <c r="AR480" s="186">
        <f>IF(SUMIF($K$436:$AO$436,3,$K480:AO480)&gt;0.5,"HATALI",SUMIF($K$436:$AO$436,3,$K480:AO480))</f>
        <v>0</v>
      </c>
      <c r="AS480" s="187">
        <f>IF(SUMIF($K$436:$AO$436,4,$K480:AO480)&gt;0.5,"HATALI",SUMIF($K$436:$AO$436,4,$K480:AO480))</f>
        <v>0</v>
      </c>
      <c r="AT480" s="184">
        <f>IF(SUMIF($K$436:$AO$436,5,$K480:AO480)&gt;0.5,"HATALI",SUMIF($K$436:$AO$436,5,$K480:AO480))</f>
        <v>0</v>
      </c>
      <c r="AU480" s="185">
        <f>IF(SUMIF($K$436:$AO$436,6,$K480:AP480)&gt;0.5,"HATALI",SUMIF($K$436:$AO$436,6,$K480:AP480))</f>
        <v>0</v>
      </c>
      <c r="AV480" s="131">
        <f t="shared" si="30"/>
        <v>0</v>
      </c>
      <c r="AW480" s="25">
        <f t="shared" si="31"/>
        <v>0</v>
      </c>
      <c r="AX480" s="25">
        <f t="shared" si="32"/>
        <v>0</v>
      </c>
      <c r="AY480" s="79">
        <f t="shared" si="33"/>
        <v>0</v>
      </c>
      <c r="AZ480" s="24">
        <f t="shared" si="34"/>
        <v>0</v>
      </c>
      <c r="BA480" s="27"/>
      <c r="BB480" s="27"/>
      <c r="BC480" s="30"/>
      <c r="BD480" s="80">
        <f t="shared" si="20"/>
        <v>0</v>
      </c>
      <c r="BE480" s="80">
        <f t="shared" si="21"/>
        <v>0</v>
      </c>
      <c r="BF480" s="80">
        <f t="shared" si="22"/>
        <v>0</v>
      </c>
      <c r="BG480" s="81">
        <f t="shared" si="23"/>
        <v>0</v>
      </c>
      <c r="BH480" s="76">
        <f t="shared" si="24"/>
        <v>0</v>
      </c>
      <c r="BI480" s="27"/>
      <c r="BJ480" s="82">
        <f t="shared" si="25"/>
        <v>0</v>
      </c>
      <c r="BK480" s="83">
        <f t="shared" si="26"/>
        <v>0</v>
      </c>
      <c r="BL480" s="1">
        <f t="shared" si="27"/>
        <v>0</v>
      </c>
      <c r="BM480" s="1">
        <f t="shared" si="16"/>
        <v>0</v>
      </c>
      <c r="BN480" s="1">
        <f t="shared" si="10"/>
        <v>0</v>
      </c>
    </row>
    <row r="481" spans="1:66" ht="39.75" customHeight="1">
      <c r="A481" s="1" t="str">
        <f t="shared" si="19"/>
        <v>000</v>
      </c>
      <c r="B481" s="215"/>
      <c r="C481" s="28">
        <f t="shared" si="28"/>
      </c>
      <c r="D481" s="28"/>
      <c r="E481" s="3">
        <f t="shared" si="29"/>
      </c>
      <c r="F481" s="35"/>
      <c r="G481" s="78">
        <f>IF(ISERROR(VLOOKUP($F481,'Öğrenci Listesi'!$H$15:$O$577,7,FALSE)),0,VLOOKUP($F481,'Öğrenci Listesi'!$H$15:$O$577,7,FALSE))</f>
        <v>0</v>
      </c>
      <c r="H481" s="78">
        <f>IF(ISERROR(VLOOKUP($F481,'Öğrenci Listesi'!$H$15:$O$577,2,FALSE)),0,VLOOKUP($F481,'Öğrenci Listesi'!$H$15:$O$577,2,FALSE))</f>
        <v>0</v>
      </c>
      <c r="I481" s="78">
        <f>IF(ISERROR(VLOOKUP($F481,'Öğrenci Listesi'!$H$15:$O$577,3,FALSE)),0,VLOOKUP($F481,'Öğrenci Listesi'!$H$15:$O$577,3,FALSE))</f>
        <v>0</v>
      </c>
      <c r="J481" s="78">
        <f>IF(ISERROR(VLOOKUP($F481,'Öğrenci Listesi'!$H$15:$O$577,4,FALSE)),0,VLOOKUP($F481,'Öğrenci Listesi'!$H$15:$O$577,4,FALSE))</f>
        <v>0</v>
      </c>
      <c r="K481" s="134"/>
      <c r="L481" s="134"/>
      <c r="M481" s="134"/>
      <c r="N481" s="134"/>
      <c r="O481" s="134"/>
      <c r="P481" s="134"/>
      <c r="Q481" s="134"/>
      <c r="R481" s="134"/>
      <c r="S481" s="134"/>
      <c r="T481" s="134"/>
      <c r="U481" s="134"/>
      <c r="V481" s="134"/>
      <c r="W481" s="134"/>
      <c r="X481" s="134"/>
      <c r="Y481" s="134"/>
      <c r="Z481" s="134"/>
      <c r="AA481" s="134"/>
      <c r="AB481" s="134"/>
      <c r="AC481" s="134"/>
      <c r="AD481" s="134"/>
      <c r="AE481" s="134"/>
      <c r="AF481" s="134"/>
      <c r="AG481" s="134"/>
      <c r="AH481" s="134"/>
      <c r="AI481" s="134"/>
      <c r="AJ481" s="134"/>
      <c r="AK481" s="134"/>
      <c r="AL481" s="134"/>
      <c r="AM481" s="134"/>
      <c r="AN481" s="134"/>
      <c r="AO481" s="134"/>
      <c r="AP481" s="182">
        <f>IF(SUMIF($K$436:$AO$436,1,$K481:AO481)&gt;0.5,"HATALI",SUMIF($K$436:$AO$436,1,$K481:AO481))</f>
        <v>0</v>
      </c>
      <c r="AQ481" s="183">
        <f>IF(SUMIF($K$436:$AO$436,2,$K481:AO481)&gt;0.5,"HATALI",SUMIF($K$436:$AO$436,2,$K481:AO481))</f>
        <v>0</v>
      </c>
      <c r="AR481" s="186">
        <f>IF(SUMIF($K$436:$AO$436,3,$K481:AO481)&gt;0.5,"HATALI",SUMIF($K$436:$AO$436,3,$K481:AO481))</f>
        <v>0</v>
      </c>
      <c r="AS481" s="187">
        <f>IF(SUMIF($K$436:$AO$436,4,$K481:AO481)&gt;0.5,"HATALI",SUMIF($K$436:$AO$436,4,$K481:AO481))</f>
        <v>0</v>
      </c>
      <c r="AT481" s="184">
        <f>IF(SUMIF($K$436:$AO$436,5,$K481:AO481)&gt;0.5,"HATALI",SUMIF($K$436:$AO$436,5,$K481:AO481))</f>
        <v>0</v>
      </c>
      <c r="AU481" s="185">
        <f>IF(SUMIF($K$436:$AO$436,6,$K481:AP481)&gt;0.5,"HATALI",SUMIF($K$436:$AO$436,6,$K481:AP481))</f>
        <v>0</v>
      </c>
      <c r="AV481" s="131">
        <f t="shared" si="30"/>
        <v>0</v>
      </c>
      <c r="AW481" s="25">
        <f t="shared" si="31"/>
        <v>0</v>
      </c>
      <c r="AX481" s="25">
        <f t="shared" si="32"/>
        <v>0</v>
      </c>
      <c r="AY481" s="79">
        <f t="shared" si="33"/>
        <v>0</v>
      </c>
      <c r="AZ481" s="24">
        <f t="shared" si="34"/>
        <v>0</v>
      </c>
      <c r="BA481" s="27"/>
      <c r="BB481" s="27"/>
      <c r="BC481" s="30"/>
      <c r="BD481" s="80">
        <f t="shared" si="20"/>
        <v>0</v>
      </c>
      <c r="BE481" s="80">
        <f t="shared" si="21"/>
        <v>0</v>
      </c>
      <c r="BF481" s="80">
        <f t="shared" si="22"/>
        <v>0</v>
      </c>
      <c r="BG481" s="81">
        <f t="shared" si="23"/>
        <v>0</v>
      </c>
      <c r="BH481" s="76">
        <f t="shared" si="24"/>
        <v>0</v>
      </c>
      <c r="BI481" s="27"/>
      <c r="BJ481" s="82">
        <f t="shared" si="25"/>
        <v>0</v>
      </c>
      <c r="BK481" s="83">
        <f t="shared" si="26"/>
        <v>0</v>
      </c>
      <c r="BL481" s="1">
        <f t="shared" si="27"/>
        <v>0</v>
      </c>
      <c r="BM481" s="1">
        <f t="shared" si="16"/>
        <v>0</v>
      </c>
      <c r="BN481" s="1">
        <f t="shared" si="10"/>
        <v>0</v>
      </c>
    </row>
    <row r="482" spans="1:66" ht="39.75" customHeight="1">
      <c r="A482" s="1" t="str">
        <f t="shared" si="19"/>
        <v>000</v>
      </c>
      <c r="B482" s="215"/>
      <c r="C482" s="28">
        <f t="shared" si="28"/>
      </c>
      <c r="D482" s="28"/>
      <c r="E482" s="3">
        <f t="shared" si="29"/>
      </c>
      <c r="F482" s="35"/>
      <c r="G482" s="78">
        <f>IF(ISERROR(VLOOKUP($F482,'Öğrenci Listesi'!$H$15:$O$577,7,FALSE)),0,VLOOKUP($F482,'Öğrenci Listesi'!$H$15:$O$577,7,FALSE))</f>
        <v>0</v>
      </c>
      <c r="H482" s="78">
        <f>IF(ISERROR(VLOOKUP($F482,'Öğrenci Listesi'!$H$15:$O$577,2,FALSE)),0,VLOOKUP($F482,'Öğrenci Listesi'!$H$15:$O$577,2,FALSE))</f>
        <v>0</v>
      </c>
      <c r="I482" s="78">
        <f>IF(ISERROR(VLOOKUP($F482,'Öğrenci Listesi'!$H$15:$O$577,3,FALSE)),0,VLOOKUP($F482,'Öğrenci Listesi'!$H$15:$O$577,3,FALSE))</f>
        <v>0</v>
      </c>
      <c r="J482" s="78">
        <f>IF(ISERROR(VLOOKUP($F482,'Öğrenci Listesi'!$H$15:$O$577,4,FALSE)),0,VLOOKUP($F482,'Öğrenci Listesi'!$H$15:$O$577,4,FALSE))</f>
        <v>0</v>
      </c>
      <c r="K482" s="134"/>
      <c r="L482" s="134"/>
      <c r="M482" s="134"/>
      <c r="N482" s="134"/>
      <c r="O482" s="134"/>
      <c r="P482" s="134"/>
      <c r="Q482" s="134"/>
      <c r="R482" s="134"/>
      <c r="S482" s="134"/>
      <c r="T482" s="134"/>
      <c r="U482" s="134"/>
      <c r="V482" s="134"/>
      <c r="W482" s="134"/>
      <c r="X482" s="134"/>
      <c r="Y482" s="134"/>
      <c r="Z482" s="134"/>
      <c r="AA482" s="134"/>
      <c r="AB482" s="134"/>
      <c r="AC482" s="134"/>
      <c r="AD482" s="134"/>
      <c r="AE482" s="134"/>
      <c r="AF482" s="134"/>
      <c r="AG482" s="134"/>
      <c r="AH482" s="134"/>
      <c r="AI482" s="134"/>
      <c r="AJ482" s="134"/>
      <c r="AK482" s="134"/>
      <c r="AL482" s="134"/>
      <c r="AM482" s="134"/>
      <c r="AN482" s="134"/>
      <c r="AO482" s="134"/>
      <c r="AP482" s="182">
        <f>IF(SUMIF($K$436:$AO$436,1,$K482:AO482)&gt;0.5,"HATALI",SUMIF($K$436:$AO$436,1,$K482:AO482))</f>
        <v>0</v>
      </c>
      <c r="AQ482" s="183">
        <f>IF(SUMIF($K$436:$AO$436,2,$K482:AO482)&gt;0.5,"HATALI",SUMIF($K$436:$AO$436,2,$K482:AO482))</f>
        <v>0</v>
      </c>
      <c r="AR482" s="186">
        <f>IF(SUMIF($K$436:$AO$436,3,$K482:AO482)&gt;0.5,"HATALI",SUMIF($K$436:$AO$436,3,$K482:AO482))</f>
        <v>0</v>
      </c>
      <c r="AS482" s="187">
        <f>IF(SUMIF($K$436:$AO$436,4,$K482:AO482)&gt;0.5,"HATALI",SUMIF($K$436:$AO$436,4,$K482:AO482))</f>
        <v>0</v>
      </c>
      <c r="AT482" s="184">
        <f>IF(SUMIF($K$436:$AO$436,5,$K482:AO482)&gt;0.5,"HATALI",SUMIF($K$436:$AO$436,5,$K482:AO482))</f>
        <v>0</v>
      </c>
      <c r="AU482" s="185">
        <f>IF(SUMIF($K$436:$AO$436,6,$K482:AP482)&gt;0.5,"HATALI",SUMIF($K$436:$AO$436,6,$K482:AP482))</f>
        <v>0</v>
      </c>
      <c r="AV482" s="131">
        <f t="shared" si="30"/>
        <v>0</v>
      </c>
      <c r="AW482" s="25">
        <f t="shared" si="31"/>
        <v>0</v>
      </c>
      <c r="AX482" s="25">
        <f t="shared" si="32"/>
        <v>0</v>
      </c>
      <c r="AY482" s="79">
        <f t="shared" si="33"/>
        <v>0</v>
      </c>
      <c r="AZ482" s="24">
        <f t="shared" si="34"/>
        <v>0</v>
      </c>
      <c r="BA482" s="27"/>
      <c r="BB482" s="27"/>
      <c r="BC482" s="30"/>
      <c r="BD482" s="80">
        <f t="shared" si="20"/>
        <v>0</v>
      </c>
      <c r="BE482" s="80">
        <f t="shared" si="21"/>
        <v>0</v>
      </c>
      <c r="BF482" s="80">
        <f t="shared" si="22"/>
        <v>0</v>
      </c>
      <c r="BG482" s="81">
        <f t="shared" si="23"/>
        <v>0</v>
      </c>
      <c r="BH482" s="76">
        <f t="shared" si="24"/>
        <v>0</v>
      </c>
      <c r="BI482" s="27"/>
      <c r="BJ482" s="82">
        <f t="shared" si="25"/>
        <v>0</v>
      </c>
      <c r="BK482" s="83">
        <f t="shared" si="26"/>
        <v>0</v>
      </c>
      <c r="BL482" s="1">
        <f t="shared" si="27"/>
        <v>0</v>
      </c>
      <c r="BM482" s="1">
        <f t="shared" si="16"/>
        <v>0</v>
      </c>
      <c r="BN482" s="1">
        <f t="shared" si="10"/>
        <v>0</v>
      </c>
    </row>
    <row r="483" spans="1:66" ht="39.75" customHeight="1">
      <c r="A483" s="1" t="str">
        <f t="shared" si="19"/>
        <v>000</v>
      </c>
      <c r="B483" s="215"/>
      <c r="C483" s="28">
        <f t="shared" si="28"/>
      </c>
      <c r="D483" s="28"/>
      <c r="E483" s="3">
        <f t="shared" si="29"/>
      </c>
      <c r="F483" s="35"/>
      <c r="G483" s="78">
        <f>IF(ISERROR(VLOOKUP($F483,'Öğrenci Listesi'!$H$15:$O$577,7,FALSE)),0,VLOOKUP($F483,'Öğrenci Listesi'!$H$15:$O$577,7,FALSE))</f>
        <v>0</v>
      </c>
      <c r="H483" s="78">
        <f>IF(ISERROR(VLOOKUP($F483,'Öğrenci Listesi'!$H$15:$O$577,2,FALSE)),0,VLOOKUP($F483,'Öğrenci Listesi'!$H$15:$O$577,2,FALSE))</f>
        <v>0</v>
      </c>
      <c r="I483" s="78">
        <f>IF(ISERROR(VLOOKUP($F483,'Öğrenci Listesi'!$H$15:$O$577,3,FALSE)),0,VLOOKUP($F483,'Öğrenci Listesi'!$H$15:$O$577,3,FALSE))</f>
        <v>0</v>
      </c>
      <c r="J483" s="78">
        <f>IF(ISERROR(VLOOKUP($F483,'Öğrenci Listesi'!$H$15:$O$577,4,FALSE)),0,VLOOKUP($F483,'Öğrenci Listesi'!$H$15:$O$577,4,FALSE))</f>
        <v>0</v>
      </c>
      <c r="K483" s="134"/>
      <c r="L483" s="134"/>
      <c r="M483" s="134"/>
      <c r="N483" s="134"/>
      <c r="O483" s="134"/>
      <c r="P483" s="134"/>
      <c r="Q483" s="134"/>
      <c r="R483" s="134"/>
      <c r="S483" s="134"/>
      <c r="T483" s="134"/>
      <c r="U483" s="134"/>
      <c r="V483" s="134"/>
      <c r="W483" s="134"/>
      <c r="X483" s="134"/>
      <c r="Y483" s="134"/>
      <c r="Z483" s="134"/>
      <c r="AA483" s="134"/>
      <c r="AB483" s="134"/>
      <c r="AC483" s="134"/>
      <c r="AD483" s="134"/>
      <c r="AE483" s="134"/>
      <c r="AF483" s="134"/>
      <c r="AG483" s="134"/>
      <c r="AH483" s="134"/>
      <c r="AI483" s="134"/>
      <c r="AJ483" s="134"/>
      <c r="AK483" s="134"/>
      <c r="AL483" s="134"/>
      <c r="AM483" s="134"/>
      <c r="AN483" s="134"/>
      <c r="AO483" s="134"/>
      <c r="AP483" s="182">
        <f>IF(SUMIF($K$436:$AO$436,1,$K483:AO483)&gt;0.5,"HATALI",SUMIF($K$436:$AO$436,1,$K483:AO483))</f>
        <v>0</v>
      </c>
      <c r="AQ483" s="183">
        <f>IF(SUMIF($K$436:$AO$436,2,$K483:AO483)&gt;0.5,"HATALI",SUMIF($K$436:$AO$436,2,$K483:AO483))</f>
        <v>0</v>
      </c>
      <c r="AR483" s="186">
        <f>IF(SUMIF($K$436:$AO$436,3,$K483:AO483)&gt;0.5,"HATALI",SUMIF($K$436:$AO$436,3,$K483:AO483))</f>
        <v>0</v>
      </c>
      <c r="AS483" s="187">
        <f>IF(SUMIF($K$436:$AO$436,4,$K483:AO483)&gt;0.5,"HATALI",SUMIF($K$436:$AO$436,4,$K483:AO483))</f>
        <v>0</v>
      </c>
      <c r="AT483" s="184">
        <f>IF(SUMIF($K$436:$AO$436,5,$K483:AO483)&gt;0.5,"HATALI",SUMIF($K$436:$AO$436,5,$K483:AO483))</f>
        <v>0</v>
      </c>
      <c r="AU483" s="185">
        <f>IF(SUMIF($K$436:$AO$436,6,$K483:AP483)&gt;0.5,"HATALI",SUMIF($K$436:$AO$436,6,$K483:AP483))</f>
        <v>0</v>
      </c>
      <c r="AV483" s="131">
        <f t="shared" si="30"/>
        <v>0</v>
      </c>
      <c r="AW483" s="25">
        <f t="shared" si="31"/>
        <v>0</v>
      </c>
      <c r="AX483" s="25">
        <f t="shared" si="32"/>
        <v>0</v>
      </c>
      <c r="AY483" s="79">
        <f t="shared" si="33"/>
        <v>0</v>
      </c>
      <c r="AZ483" s="24">
        <f t="shared" si="34"/>
        <v>0</v>
      </c>
      <c r="BC483" s="30"/>
      <c r="BD483" s="80">
        <f t="shared" si="20"/>
        <v>0</v>
      </c>
      <c r="BE483" s="80">
        <f t="shared" si="21"/>
        <v>0</v>
      </c>
      <c r="BF483" s="80">
        <f t="shared" si="22"/>
        <v>0</v>
      </c>
      <c r="BG483" s="81">
        <f t="shared" si="23"/>
        <v>0</v>
      </c>
      <c r="BH483" s="76">
        <f t="shared" si="24"/>
        <v>0</v>
      </c>
      <c r="BI483" s="27"/>
      <c r="BJ483" s="82">
        <f t="shared" si="25"/>
        <v>0</v>
      </c>
      <c r="BK483" s="83">
        <f t="shared" si="26"/>
        <v>0</v>
      </c>
      <c r="BL483" s="1">
        <f t="shared" si="27"/>
        <v>0</v>
      </c>
      <c r="BM483" s="1">
        <f t="shared" si="16"/>
        <v>0</v>
      </c>
      <c r="BN483" s="1">
        <f t="shared" si="10"/>
        <v>0</v>
      </c>
    </row>
    <row r="484" spans="1:66" ht="39.75" customHeight="1">
      <c r="A484" s="1" t="str">
        <f t="shared" si="19"/>
        <v>000</v>
      </c>
      <c r="B484" s="215"/>
      <c r="C484" s="28">
        <f t="shared" si="28"/>
      </c>
      <c r="D484" s="28"/>
      <c r="E484" s="3">
        <f t="shared" si="29"/>
      </c>
      <c r="F484" s="35"/>
      <c r="G484" s="78">
        <f>IF(ISERROR(VLOOKUP($F484,'Öğrenci Listesi'!$H$15:$O$577,7,FALSE)),0,VLOOKUP($F484,'Öğrenci Listesi'!$H$15:$O$577,7,FALSE))</f>
        <v>0</v>
      </c>
      <c r="H484" s="78">
        <f>IF(ISERROR(VLOOKUP($F484,'Öğrenci Listesi'!$H$15:$O$577,2,FALSE)),0,VLOOKUP($F484,'Öğrenci Listesi'!$H$15:$O$577,2,FALSE))</f>
        <v>0</v>
      </c>
      <c r="I484" s="78">
        <f>IF(ISERROR(VLOOKUP($F484,'Öğrenci Listesi'!$H$15:$O$577,3,FALSE)),0,VLOOKUP($F484,'Öğrenci Listesi'!$H$15:$O$577,3,FALSE))</f>
        <v>0</v>
      </c>
      <c r="J484" s="78">
        <f>IF(ISERROR(VLOOKUP($F484,'Öğrenci Listesi'!$H$15:$O$577,4,FALSE)),0,VLOOKUP($F484,'Öğrenci Listesi'!$H$15:$O$577,4,FALSE))</f>
        <v>0</v>
      </c>
      <c r="K484" s="134"/>
      <c r="L484" s="134"/>
      <c r="M484" s="134"/>
      <c r="N484" s="134"/>
      <c r="O484" s="134"/>
      <c r="P484" s="134"/>
      <c r="Q484" s="134"/>
      <c r="R484" s="134"/>
      <c r="S484" s="134"/>
      <c r="T484" s="134"/>
      <c r="U484" s="134"/>
      <c r="V484" s="134"/>
      <c r="W484" s="134"/>
      <c r="X484" s="134"/>
      <c r="Y484" s="134"/>
      <c r="Z484" s="134"/>
      <c r="AA484" s="134"/>
      <c r="AB484" s="134"/>
      <c r="AC484" s="134"/>
      <c r="AD484" s="134"/>
      <c r="AE484" s="134"/>
      <c r="AF484" s="134"/>
      <c r="AG484" s="134"/>
      <c r="AH484" s="134"/>
      <c r="AI484" s="134"/>
      <c r="AJ484" s="134"/>
      <c r="AK484" s="134"/>
      <c r="AL484" s="134"/>
      <c r="AM484" s="134"/>
      <c r="AN484" s="134"/>
      <c r="AO484" s="134"/>
      <c r="AP484" s="182">
        <f>IF(SUMIF($K$436:$AO$436,1,$K484:AO484)&gt;0.5,"HATALI",SUMIF($K$436:$AO$436,1,$K484:AO484))</f>
        <v>0</v>
      </c>
      <c r="AQ484" s="183">
        <f>IF(SUMIF($K$436:$AO$436,2,$K484:AO484)&gt;0.5,"HATALI",SUMIF($K$436:$AO$436,2,$K484:AO484))</f>
        <v>0</v>
      </c>
      <c r="AR484" s="186">
        <f>IF(SUMIF($K$436:$AO$436,3,$K484:AO484)&gt;0.5,"HATALI",SUMIF($K$436:$AO$436,3,$K484:AO484))</f>
        <v>0</v>
      </c>
      <c r="AS484" s="187">
        <f>IF(SUMIF($K$436:$AO$436,4,$K484:AO484)&gt;0.5,"HATALI",SUMIF($K$436:$AO$436,4,$K484:AO484))</f>
        <v>0</v>
      </c>
      <c r="AT484" s="184">
        <f>IF(SUMIF($K$436:$AO$436,5,$K484:AO484)&gt;0.5,"HATALI",SUMIF($K$436:$AO$436,5,$K484:AO484))</f>
        <v>0</v>
      </c>
      <c r="AU484" s="185">
        <f>IF(SUMIF($K$436:$AO$436,6,$K484:AP484)&gt;0.5,"HATALI",SUMIF($K$436:$AO$436,6,$K484:AP484))</f>
        <v>0</v>
      </c>
      <c r="AV484" s="131">
        <f t="shared" si="30"/>
        <v>0</v>
      </c>
      <c r="AW484" s="25">
        <f t="shared" si="31"/>
        <v>0</v>
      </c>
      <c r="AX484" s="25">
        <f t="shared" si="32"/>
        <v>0</v>
      </c>
      <c r="AY484" s="79">
        <f t="shared" si="33"/>
        <v>0</v>
      </c>
      <c r="AZ484" s="24">
        <f t="shared" si="34"/>
        <v>0</v>
      </c>
      <c r="BC484" s="30"/>
      <c r="BD484" s="80">
        <f t="shared" si="20"/>
        <v>0</v>
      </c>
      <c r="BE484" s="80">
        <f t="shared" si="21"/>
        <v>0</v>
      </c>
      <c r="BF484" s="80">
        <f t="shared" si="22"/>
        <v>0</v>
      </c>
      <c r="BG484" s="81">
        <f t="shared" si="23"/>
        <v>0</v>
      </c>
      <c r="BH484" s="76">
        <f t="shared" si="24"/>
        <v>0</v>
      </c>
      <c r="BI484" s="27"/>
      <c r="BJ484" s="82">
        <f t="shared" si="25"/>
        <v>0</v>
      </c>
      <c r="BK484" s="83">
        <f t="shared" si="26"/>
        <v>0</v>
      </c>
      <c r="BL484" s="1">
        <f t="shared" si="27"/>
        <v>0</v>
      </c>
      <c r="BM484" s="1">
        <f t="shared" si="16"/>
        <v>0</v>
      </c>
      <c r="BN484" s="1">
        <f t="shared" si="10"/>
        <v>0</v>
      </c>
    </row>
    <row r="485" spans="1:66" ht="39.75" customHeight="1">
      <c r="A485" s="1" t="str">
        <f t="shared" si="19"/>
        <v>000</v>
      </c>
      <c r="B485" s="215"/>
      <c r="C485" s="28">
        <f t="shared" si="28"/>
      </c>
      <c r="D485" s="28"/>
      <c r="E485" s="3">
        <f t="shared" si="29"/>
      </c>
      <c r="F485" s="35"/>
      <c r="G485" s="78">
        <f>IF(ISERROR(VLOOKUP($F485,'Öğrenci Listesi'!$H$15:$O$577,7,FALSE)),0,VLOOKUP($F485,'Öğrenci Listesi'!$H$15:$O$577,7,FALSE))</f>
        <v>0</v>
      </c>
      <c r="H485" s="78">
        <f>IF(ISERROR(VLOOKUP($F485,'Öğrenci Listesi'!$H$15:$O$577,2,FALSE)),0,VLOOKUP($F485,'Öğrenci Listesi'!$H$15:$O$577,2,FALSE))</f>
        <v>0</v>
      </c>
      <c r="I485" s="78">
        <f>IF(ISERROR(VLOOKUP($F485,'Öğrenci Listesi'!$H$15:$O$577,3,FALSE)),0,VLOOKUP($F485,'Öğrenci Listesi'!$H$15:$O$577,3,FALSE))</f>
        <v>0</v>
      </c>
      <c r="J485" s="78">
        <f>IF(ISERROR(VLOOKUP($F485,'Öğrenci Listesi'!$H$15:$O$577,4,FALSE)),0,VLOOKUP($F485,'Öğrenci Listesi'!$H$15:$O$577,4,FALSE))</f>
        <v>0</v>
      </c>
      <c r="K485" s="134"/>
      <c r="L485" s="134"/>
      <c r="M485" s="134"/>
      <c r="N485" s="134"/>
      <c r="O485" s="134"/>
      <c r="P485" s="134"/>
      <c r="Q485" s="134"/>
      <c r="R485" s="134"/>
      <c r="S485" s="134"/>
      <c r="T485" s="134"/>
      <c r="U485" s="134"/>
      <c r="V485" s="134"/>
      <c r="W485" s="134"/>
      <c r="X485" s="134"/>
      <c r="Y485" s="134"/>
      <c r="Z485" s="134"/>
      <c r="AA485" s="134"/>
      <c r="AB485" s="134"/>
      <c r="AC485" s="134"/>
      <c r="AD485" s="134"/>
      <c r="AE485" s="134"/>
      <c r="AF485" s="134"/>
      <c r="AG485" s="134"/>
      <c r="AH485" s="134"/>
      <c r="AI485" s="134"/>
      <c r="AJ485" s="134"/>
      <c r="AK485" s="134"/>
      <c r="AL485" s="134"/>
      <c r="AM485" s="134"/>
      <c r="AN485" s="134"/>
      <c r="AO485" s="134"/>
      <c r="AP485" s="182">
        <f>IF(SUMIF($K$436:$AO$436,1,$K485:AO485)&gt;0.5,"HATALI",SUMIF($K$436:$AO$436,1,$K485:AO485))</f>
        <v>0</v>
      </c>
      <c r="AQ485" s="183">
        <f>IF(SUMIF($K$436:$AO$436,2,$K485:AO485)&gt;0.5,"HATALI",SUMIF($K$436:$AO$436,2,$K485:AO485))</f>
        <v>0</v>
      </c>
      <c r="AR485" s="186">
        <f>IF(SUMIF($K$436:$AO$436,3,$K485:AO485)&gt;0.5,"HATALI",SUMIF($K$436:$AO$436,3,$K485:AO485))</f>
        <v>0</v>
      </c>
      <c r="AS485" s="187">
        <f>IF(SUMIF($K$436:$AO$436,4,$K485:AO485)&gt;0.5,"HATALI",SUMIF($K$436:$AO$436,4,$K485:AO485))</f>
        <v>0</v>
      </c>
      <c r="AT485" s="184">
        <f>IF(SUMIF($K$436:$AO$436,5,$K485:AO485)&gt;0.5,"HATALI",SUMIF($K$436:$AO$436,5,$K485:AO485))</f>
        <v>0</v>
      </c>
      <c r="AU485" s="185">
        <f>IF(SUMIF($K$436:$AO$436,6,$K485:AP485)&gt;0.5,"HATALI",SUMIF($K$436:$AO$436,6,$K485:AP485))</f>
        <v>0</v>
      </c>
      <c r="AV485" s="131">
        <f t="shared" si="30"/>
        <v>0</v>
      </c>
      <c r="AW485" s="25">
        <f t="shared" si="31"/>
        <v>0</v>
      </c>
      <c r="AX485" s="25">
        <f t="shared" si="32"/>
        <v>0</v>
      </c>
      <c r="AY485" s="79">
        <f t="shared" si="33"/>
        <v>0</v>
      </c>
      <c r="AZ485" s="24">
        <f t="shared" si="34"/>
        <v>0</v>
      </c>
      <c r="BC485" s="30"/>
      <c r="BD485" s="80">
        <f t="shared" si="20"/>
        <v>0</v>
      </c>
      <c r="BE485" s="80">
        <f t="shared" si="21"/>
        <v>0</v>
      </c>
      <c r="BF485" s="80">
        <f t="shared" si="22"/>
        <v>0</v>
      </c>
      <c r="BG485" s="81">
        <f t="shared" si="23"/>
        <v>0</v>
      </c>
      <c r="BH485" s="76">
        <f t="shared" si="24"/>
        <v>0</v>
      </c>
      <c r="BI485" s="27"/>
      <c r="BJ485" s="82">
        <f t="shared" si="25"/>
        <v>0</v>
      </c>
      <c r="BK485" s="83">
        <f t="shared" si="26"/>
        <v>0</v>
      </c>
      <c r="BL485" s="1">
        <f t="shared" si="27"/>
        <v>0</v>
      </c>
      <c r="BM485" s="1">
        <f t="shared" si="16"/>
        <v>0</v>
      </c>
      <c r="BN485" s="1">
        <f t="shared" si="10"/>
        <v>0</v>
      </c>
    </row>
    <row r="486" spans="1:66" ht="39.75" customHeight="1">
      <c r="A486" s="1" t="str">
        <f t="shared" si="19"/>
        <v>000</v>
      </c>
      <c r="B486" s="215"/>
      <c r="C486" s="28">
        <f t="shared" si="28"/>
      </c>
      <c r="D486" s="28"/>
      <c r="E486" s="3">
        <f t="shared" si="29"/>
      </c>
      <c r="F486" s="35"/>
      <c r="G486" s="78">
        <f>IF(ISERROR(VLOOKUP($F486,'Öğrenci Listesi'!$H$15:$O$577,7,FALSE)),0,VLOOKUP($F486,'Öğrenci Listesi'!$H$15:$O$577,7,FALSE))</f>
        <v>0</v>
      </c>
      <c r="H486" s="78">
        <f>IF(ISERROR(VLOOKUP($F486,'Öğrenci Listesi'!$H$15:$O$577,2,FALSE)),0,VLOOKUP($F486,'Öğrenci Listesi'!$H$15:$O$577,2,FALSE))</f>
        <v>0</v>
      </c>
      <c r="I486" s="78">
        <f>IF(ISERROR(VLOOKUP($F486,'Öğrenci Listesi'!$H$15:$O$577,3,FALSE)),0,VLOOKUP($F486,'Öğrenci Listesi'!$H$15:$O$577,3,FALSE))</f>
        <v>0</v>
      </c>
      <c r="J486" s="78">
        <f>IF(ISERROR(VLOOKUP($F486,'Öğrenci Listesi'!$H$15:$O$577,4,FALSE)),0,VLOOKUP($F486,'Öğrenci Listesi'!$H$15:$O$577,4,FALSE))</f>
        <v>0</v>
      </c>
      <c r="K486" s="134"/>
      <c r="L486" s="134"/>
      <c r="M486" s="134"/>
      <c r="N486" s="134"/>
      <c r="O486" s="134"/>
      <c r="P486" s="134"/>
      <c r="Q486" s="134"/>
      <c r="R486" s="134"/>
      <c r="S486" s="134"/>
      <c r="T486" s="134"/>
      <c r="U486" s="134"/>
      <c r="V486" s="134"/>
      <c r="W486" s="134"/>
      <c r="X486" s="134"/>
      <c r="Y486" s="134"/>
      <c r="Z486" s="134"/>
      <c r="AA486" s="134"/>
      <c r="AB486" s="134"/>
      <c r="AC486" s="134"/>
      <c r="AD486" s="134"/>
      <c r="AE486" s="134"/>
      <c r="AF486" s="134"/>
      <c r="AG486" s="134"/>
      <c r="AH486" s="134"/>
      <c r="AI486" s="134"/>
      <c r="AJ486" s="134"/>
      <c r="AK486" s="134"/>
      <c r="AL486" s="134"/>
      <c r="AM486" s="134"/>
      <c r="AN486" s="134"/>
      <c r="AO486" s="134"/>
      <c r="AP486" s="182">
        <f>IF(SUMIF($K$436:$AO$436,1,$K486:AO486)&gt;0.5,"HATALI",SUMIF($K$436:$AO$436,1,$K486:AO486))</f>
        <v>0</v>
      </c>
      <c r="AQ486" s="183">
        <f>IF(SUMIF($K$436:$AO$436,2,$K486:AO486)&gt;0.5,"HATALI",SUMIF($K$436:$AO$436,2,$K486:AO486))</f>
        <v>0</v>
      </c>
      <c r="AR486" s="186">
        <f>IF(SUMIF($K$436:$AO$436,3,$K486:AO486)&gt;0.5,"HATALI",SUMIF($K$436:$AO$436,3,$K486:AO486))</f>
        <v>0</v>
      </c>
      <c r="AS486" s="187">
        <f>IF(SUMIF($K$436:$AO$436,4,$K486:AO486)&gt;0.5,"HATALI",SUMIF($K$436:$AO$436,4,$K486:AO486))</f>
        <v>0</v>
      </c>
      <c r="AT486" s="184">
        <f>IF(SUMIF($K$436:$AO$436,5,$K486:AO486)&gt;0.5,"HATALI",SUMIF($K$436:$AO$436,5,$K486:AO486))</f>
        <v>0</v>
      </c>
      <c r="AU486" s="185">
        <f>IF(SUMIF($K$436:$AO$436,6,$K486:AP486)&gt;0.5,"HATALI",SUMIF($K$436:$AO$436,6,$K486:AP486))</f>
        <v>0</v>
      </c>
      <c r="AV486" s="131">
        <f t="shared" si="30"/>
        <v>0</v>
      </c>
      <c r="AW486" s="25">
        <f t="shared" si="31"/>
        <v>0</v>
      </c>
      <c r="AX486" s="25">
        <f t="shared" si="32"/>
        <v>0</v>
      </c>
      <c r="AY486" s="79">
        <f t="shared" si="33"/>
        <v>0</v>
      </c>
      <c r="AZ486" s="24">
        <f t="shared" si="34"/>
        <v>0</v>
      </c>
      <c r="BC486" s="30"/>
      <c r="BD486" s="80">
        <f t="shared" si="20"/>
        <v>0</v>
      </c>
      <c r="BE486" s="80">
        <f t="shared" si="21"/>
        <v>0</v>
      </c>
      <c r="BF486" s="80">
        <f t="shared" si="22"/>
        <v>0</v>
      </c>
      <c r="BG486" s="81">
        <f t="shared" si="23"/>
        <v>0</v>
      </c>
      <c r="BH486" s="76">
        <f t="shared" si="24"/>
        <v>0</v>
      </c>
      <c r="BI486" s="27"/>
      <c r="BJ486" s="82">
        <f t="shared" si="25"/>
        <v>0</v>
      </c>
      <c r="BK486" s="83">
        <f t="shared" si="26"/>
        <v>0</v>
      </c>
      <c r="BL486" s="1">
        <f t="shared" si="27"/>
        <v>0</v>
      </c>
      <c r="BM486" s="1">
        <f t="shared" si="16"/>
        <v>0</v>
      </c>
      <c r="BN486" s="1">
        <f t="shared" si="10"/>
        <v>0</v>
      </c>
    </row>
    <row r="487" spans="1:66" ht="39.75" customHeight="1">
      <c r="A487" s="1" t="str">
        <f t="shared" si="19"/>
        <v>000</v>
      </c>
      <c r="B487" s="215"/>
      <c r="C487" s="28">
        <f t="shared" si="28"/>
      </c>
      <c r="D487" s="28"/>
      <c r="E487" s="3">
        <f t="shared" si="29"/>
      </c>
      <c r="F487" s="35"/>
      <c r="G487" s="78">
        <f>IF(ISERROR(VLOOKUP($F487,'Öğrenci Listesi'!$H$15:$O$577,7,FALSE)),0,VLOOKUP($F487,'Öğrenci Listesi'!$H$15:$O$577,7,FALSE))</f>
        <v>0</v>
      </c>
      <c r="H487" s="78">
        <f>IF(ISERROR(VLOOKUP($F487,'Öğrenci Listesi'!$H$15:$O$577,2,FALSE)),0,VLOOKUP($F487,'Öğrenci Listesi'!$H$15:$O$577,2,FALSE))</f>
        <v>0</v>
      </c>
      <c r="I487" s="78">
        <f>IF(ISERROR(VLOOKUP($F487,'Öğrenci Listesi'!$H$15:$O$577,3,FALSE)),0,VLOOKUP($F487,'Öğrenci Listesi'!$H$15:$O$577,3,FALSE))</f>
        <v>0</v>
      </c>
      <c r="J487" s="78">
        <f>IF(ISERROR(VLOOKUP($F487,'Öğrenci Listesi'!$H$15:$O$577,4,FALSE)),0,VLOOKUP($F487,'Öğrenci Listesi'!$H$15:$O$577,4,FALSE))</f>
        <v>0</v>
      </c>
      <c r="K487" s="134"/>
      <c r="L487" s="134"/>
      <c r="M487" s="134"/>
      <c r="N487" s="134"/>
      <c r="O487" s="134"/>
      <c r="P487" s="134"/>
      <c r="Q487" s="134"/>
      <c r="R487" s="134"/>
      <c r="S487" s="134"/>
      <c r="T487" s="134"/>
      <c r="U487" s="134"/>
      <c r="V487" s="134"/>
      <c r="W487" s="134"/>
      <c r="X487" s="134"/>
      <c r="Y487" s="134"/>
      <c r="Z487" s="134"/>
      <c r="AA487" s="134"/>
      <c r="AB487" s="134"/>
      <c r="AC487" s="134"/>
      <c r="AD487" s="134"/>
      <c r="AE487" s="134"/>
      <c r="AF487" s="134"/>
      <c r="AG487" s="134"/>
      <c r="AH487" s="134"/>
      <c r="AI487" s="134"/>
      <c r="AJ487" s="134"/>
      <c r="AK487" s="134"/>
      <c r="AL487" s="134"/>
      <c r="AM487" s="134"/>
      <c r="AN487" s="134"/>
      <c r="AO487" s="134"/>
      <c r="AP487" s="182">
        <f>IF(SUMIF($K$436:$AO$436,1,$K487:AO487)&gt;0.5,"HATALI",SUMIF($K$436:$AO$436,1,$K487:AO487))</f>
        <v>0</v>
      </c>
      <c r="AQ487" s="183">
        <f>IF(SUMIF($K$436:$AO$436,2,$K487:AO487)&gt;0.5,"HATALI",SUMIF($K$436:$AO$436,2,$K487:AO487))</f>
        <v>0</v>
      </c>
      <c r="AR487" s="186">
        <f>IF(SUMIF($K$436:$AO$436,3,$K487:AO487)&gt;0.5,"HATALI",SUMIF($K$436:$AO$436,3,$K487:AO487))</f>
        <v>0</v>
      </c>
      <c r="AS487" s="187">
        <f>IF(SUMIF($K$436:$AO$436,4,$K487:AO487)&gt;0.5,"HATALI",SUMIF($K$436:$AO$436,4,$K487:AO487))</f>
        <v>0</v>
      </c>
      <c r="AT487" s="184">
        <f>IF(SUMIF($K$436:$AO$436,5,$K487:AO487)&gt;0.5,"HATALI",SUMIF($K$436:$AO$436,5,$K487:AO487))</f>
        <v>0</v>
      </c>
      <c r="AU487" s="185">
        <f>IF(SUMIF($K$436:$AO$436,6,$K487:AP487)&gt;0.5,"HATALI",SUMIF($K$436:$AO$436,6,$K487:AP487))</f>
        <v>0</v>
      </c>
      <c r="AV487" s="131">
        <f t="shared" si="30"/>
        <v>0</v>
      </c>
      <c r="AW487" s="25">
        <f t="shared" si="31"/>
        <v>0</v>
      </c>
      <c r="AX487" s="25">
        <f t="shared" si="32"/>
        <v>0</v>
      </c>
      <c r="AY487" s="79">
        <f t="shared" si="33"/>
        <v>0</v>
      </c>
      <c r="AZ487" s="24">
        <f t="shared" si="34"/>
        <v>0</v>
      </c>
      <c r="BC487" s="30"/>
      <c r="BD487" s="80">
        <f t="shared" si="20"/>
        <v>0</v>
      </c>
      <c r="BE487" s="80">
        <f t="shared" si="21"/>
        <v>0</v>
      </c>
      <c r="BF487" s="80">
        <f t="shared" si="22"/>
        <v>0</v>
      </c>
      <c r="BG487" s="81">
        <f t="shared" si="23"/>
        <v>0</v>
      </c>
      <c r="BH487" s="76">
        <f t="shared" si="24"/>
        <v>0</v>
      </c>
      <c r="BI487" s="27"/>
      <c r="BJ487" s="82">
        <f t="shared" si="25"/>
        <v>0</v>
      </c>
      <c r="BK487" s="83">
        <f t="shared" si="26"/>
        <v>0</v>
      </c>
      <c r="BL487" s="1">
        <f t="shared" si="27"/>
        <v>0</v>
      </c>
      <c r="BM487" s="1">
        <f t="shared" si="16"/>
        <v>0</v>
      </c>
      <c r="BN487" s="1">
        <f t="shared" si="10"/>
        <v>0</v>
      </c>
    </row>
    <row r="488" spans="1:66" ht="39.75" customHeight="1">
      <c r="A488" s="1" t="str">
        <f t="shared" si="19"/>
        <v>000</v>
      </c>
      <c r="B488" s="215"/>
      <c r="C488" s="28">
        <f t="shared" si="28"/>
      </c>
      <c r="D488" s="28"/>
      <c r="E488" s="3">
        <f t="shared" si="29"/>
      </c>
      <c r="F488" s="35"/>
      <c r="G488" s="78">
        <f>IF(ISERROR(VLOOKUP($F488,'Öğrenci Listesi'!$H$15:$O$577,7,FALSE)),0,VLOOKUP($F488,'Öğrenci Listesi'!$H$15:$O$577,7,FALSE))</f>
        <v>0</v>
      </c>
      <c r="H488" s="78">
        <f>IF(ISERROR(VLOOKUP($F488,'Öğrenci Listesi'!$H$15:$O$577,2,FALSE)),0,VLOOKUP($F488,'Öğrenci Listesi'!$H$15:$O$577,2,FALSE))</f>
        <v>0</v>
      </c>
      <c r="I488" s="78">
        <f>IF(ISERROR(VLOOKUP($F488,'Öğrenci Listesi'!$H$15:$O$577,3,FALSE)),0,VLOOKUP($F488,'Öğrenci Listesi'!$H$15:$O$577,3,FALSE))</f>
        <v>0</v>
      </c>
      <c r="J488" s="78">
        <f>IF(ISERROR(VLOOKUP($F488,'Öğrenci Listesi'!$H$15:$O$577,4,FALSE)),0,VLOOKUP($F488,'Öğrenci Listesi'!$H$15:$O$577,4,FALSE))</f>
        <v>0</v>
      </c>
      <c r="K488" s="134"/>
      <c r="L488" s="134"/>
      <c r="M488" s="134"/>
      <c r="N488" s="134"/>
      <c r="O488" s="134"/>
      <c r="P488" s="134"/>
      <c r="Q488" s="134"/>
      <c r="R488" s="134"/>
      <c r="S488" s="134"/>
      <c r="T488" s="134"/>
      <c r="U488" s="134"/>
      <c r="V488" s="134"/>
      <c r="W488" s="134"/>
      <c r="X488" s="134"/>
      <c r="Y488" s="134"/>
      <c r="Z488" s="134"/>
      <c r="AA488" s="134"/>
      <c r="AB488" s="134"/>
      <c r="AC488" s="134"/>
      <c r="AD488" s="134"/>
      <c r="AE488" s="134"/>
      <c r="AF488" s="134"/>
      <c r="AG488" s="134"/>
      <c r="AH488" s="134"/>
      <c r="AI488" s="134"/>
      <c r="AJ488" s="134"/>
      <c r="AK488" s="134"/>
      <c r="AL488" s="134"/>
      <c r="AM488" s="134"/>
      <c r="AN488" s="134"/>
      <c r="AO488" s="134"/>
      <c r="AP488" s="182">
        <f>IF(SUMIF($K$436:$AO$436,1,$K488:AO488)&gt;0.5,"HATALI",SUMIF($K$436:$AO$436,1,$K488:AO488))</f>
        <v>0</v>
      </c>
      <c r="AQ488" s="183">
        <f>IF(SUMIF($K$436:$AO$436,2,$K488:AO488)&gt;0.5,"HATALI",SUMIF($K$436:$AO$436,2,$K488:AO488))</f>
        <v>0</v>
      </c>
      <c r="AR488" s="186">
        <f>IF(SUMIF($K$436:$AO$436,3,$K488:AO488)&gt;0.5,"HATALI",SUMIF($K$436:$AO$436,3,$K488:AO488))</f>
        <v>0</v>
      </c>
      <c r="AS488" s="187">
        <f>IF(SUMIF($K$436:$AO$436,4,$K488:AO488)&gt;0.5,"HATALI",SUMIF($K$436:$AO$436,4,$K488:AO488))</f>
        <v>0</v>
      </c>
      <c r="AT488" s="184">
        <f>IF(SUMIF($K$436:$AO$436,5,$K488:AO488)&gt;0.5,"HATALI",SUMIF($K$436:$AO$436,5,$K488:AO488))</f>
        <v>0</v>
      </c>
      <c r="AU488" s="185">
        <f>IF(SUMIF($K$436:$AO$436,6,$K488:AP488)&gt;0.5,"HATALI",SUMIF($K$436:$AO$436,6,$K488:AP488))</f>
        <v>0</v>
      </c>
      <c r="AV488" s="131">
        <f t="shared" si="30"/>
        <v>0</v>
      </c>
      <c r="AW488" s="25">
        <f t="shared" si="31"/>
        <v>0</v>
      </c>
      <c r="AX488" s="25">
        <f t="shared" si="32"/>
        <v>0</v>
      </c>
      <c r="AY488" s="79">
        <f t="shared" si="33"/>
        <v>0</v>
      </c>
      <c r="AZ488" s="24">
        <f t="shared" si="34"/>
        <v>0</v>
      </c>
      <c r="BC488" s="30"/>
      <c r="BD488" s="80">
        <f t="shared" si="20"/>
        <v>0</v>
      </c>
      <c r="BE488" s="80">
        <f t="shared" si="21"/>
        <v>0</v>
      </c>
      <c r="BF488" s="80">
        <f t="shared" si="22"/>
        <v>0</v>
      </c>
      <c r="BG488" s="81">
        <f t="shared" si="23"/>
        <v>0</v>
      </c>
      <c r="BH488" s="76">
        <f t="shared" si="24"/>
        <v>0</v>
      </c>
      <c r="BI488" s="27"/>
      <c r="BJ488" s="82">
        <f t="shared" si="25"/>
        <v>0</v>
      </c>
      <c r="BK488" s="83">
        <f t="shared" si="26"/>
        <v>0</v>
      </c>
      <c r="BL488" s="1">
        <f t="shared" si="27"/>
        <v>0</v>
      </c>
      <c r="BM488" s="1">
        <f t="shared" si="16"/>
        <v>0</v>
      </c>
      <c r="BN488" s="1">
        <f t="shared" si="10"/>
        <v>0</v>
      </c>
    </row>
    <row r="489" spans="1:66" ht="39.75" customHeight="1">
      <c r="A489" s="1" t="str">
        <f t="shared" si="19"/>
        <v>000</v>
      </c>
      <c r="B489" s="215"/>
      <c r="C489" s="28">
        <f t="shared" si="28"/>
      </c>
      <c r="D489" s="28"/>
      <c r="E489" s="3">
        <f t="shared" si="29"/>
      </c>
      <c r="F489" s="35"/>
      <c r="G489" s="78">
        <f>IF(ISERROR(VLOOKUP($F489,'Öğrenci Listesi'!$H$15:$O$577,7,FALSE)),0,VLOOKUP($F489,'Öğrenci Listesi'!$H$15:$O$577,7,FALSE))</f>
        <v>0</v>
      </c>
      <c r="H489" s="78">
        <f>IF(ISERROR(VLOOKUP($F489,'Öğrenci Listesi'!$H$15:$O$577,2,FALSE)),0,VLOOKUP($F489,'Öğrenci Listesi'!$H$15:$O$577,2,FALSE))</f>
        <v>0</v>
      </c>
      <c r="I489" s="78">
        <f>IF(ISERROR(VLOOKUP($F489,'Öğrenci Listesi'!$H$15:$O$577,3,FALSE)),0,VLOOKUP($F489,'Öğrenci Listesi'!$H$15:$O$577,3,FALSE))</f>
        <v>0</v>
      </c>
      <c r="J489" s="78">
        <f>IF(ISERROR(VLOOKUP($F489,'Öğrenci Listesi'!$H$15:$O$577,4,FALSE)),0,VLOOKUP($F489,'Öğrenci Listesi'!$H$15:$O$577,4,FALSE))</f>
        <v>0</v>
      </c>
      <c r="K489" s="134"/>
      <c r="L489" s="134"/>
      <c r="M489" s="134"/>
      <c r="N489" s="134"/>
      <c r="O489" s="134"/>
      <c r="P489" s="134"/>
      <c r="Q489" s="134"/>
      <c r="R489" s="134"/>
      <c r="S489" s="134"/>
      <c r="T489" s="134"/>
      <c r="U489" s="134"/>
      <c r="V489" s="134"/>
      <c r="W489" s="134"/>
      <c r="X489" s="134"/>
      <c r="Y489" s="134"/>
      <c r="Z489" s="134"/>
      <c r="AA489" s="134"/>
      <c r="AB489" s="134"/>
      <c r="AC489" s="134"/>
      <c r="AD489" s="134"/>
      <c r="AE489" s="134"/>
      <c r="AF489" s="134"/>
      <c r="AG489" s="134"/>
      <c r="AH489" s="134"/>
      <c r="AI489" s="134"/>
      <c r="AJ489" s="134"/>
      <c r="AK489" s="134"/>
      <c r="AL489" s="134"/>
      <c r="AM489" s="134"/>
      <c r="AN489" s="134"/>
      <c r="AO489" s="134"/>
      <c r="AP489" s="182">
        <f>IF(SUMIF($K$436:$AO$436,1,$K489:AO489)&gt;0.5,"HATALI",SUMIF($K$436:$AO$436,1,$K489:AO489))</f>
        <v>0</v>
      </c>
      <c r="AQ489" s="183">
        <f>IF(SUMIF($K$436:$AO$436,2,$K489:AO489)&gt;0.5,"HATALI",SUMIF($K$436:$AO$436,2,$K489:AO489))</f>
        <v>0</v>
      </c>
      <c r="AR489" s="186">
        <f>IF(SUMIF($K$436:$AO$436,3,$K489:AO489)&gt;0.5,"HATALI",SUMIF($K$436:$AO$436,3,$K489:AO489))</f>
        <v>0</v>
      </c>
      <c r="AS489" s="187">
        <f>IF(SUMIF($K$436:$AO$436,4,$K489:AO489)&gt;0.5,"HATALI",SUMIF($K$436:$AO$436,4,$K489:AO489))</f>
        <v>0</v>
      </c>
      <c r="AT489" s="184">
        <f>IF(SUMIF($K$436:$AO$436,5,$K489:AO489)&gt;0.5,"HATALI",SUMIF($K$436:$AO$436,5,$K489:AO489))</f>
        <v>0</v>
      </c>
      <c r="AU489" s="185">
        <f>IF(SUMIF($K$436:$AO$436,6,$K489:AP489)&gt;0.5,"HATALI",SUMIF($K$436:$AO$436,6,$K489:AP489))</f>
        <v>0</v>
      </c>
      <c r="AV489" s="131">
        <f t="shared" si="30"/>
        <v>0</v>
      </c>
      <c r="AW489" s="25">
        <f t="shared" si="31"/>
        <v>0</v>
      </c>
      <c r="AX489" s="25">
        <f t="shared" si="32"/>
        <v>0</v>
      </c>
      <c r="AY489" s="79">
        <f t="shared" si="33"/>
        <v>0</v>
      </c>
      <c r="AZ489" s="24">
        <f t="shared" si="34"/>
        <v>0</v>
      </c>
      <c r="BC489" s="30"/>
      <c r="BD489" s="80">
        <f t="shared" si="20"/>
        <v>0</v>
      </c>
      <c r="BE489" s="80">
        <f t="shared" si="21"/>
        <v>0</v>
      </c>
      <c r="BF489" s="80">
        <f t="shared" si="22"/>
        <v>0</v>
      </c>
      <c r="BG489" s="81">
        <f t="shared" si="23"/>
        <v>0</v>
      </c>
      <c r="BH489" s="76">
        <f t="shared" si="24"/>
        <v>0</v>
      </c>
      <c r="BI489" s="27"/>
      <c r="BJ489" s="82">
        <f t="shared" si="25"/>
        <v>0</v>
      </c>
      <c r="BK489" s="83">
        <f t="shared" si="26"/>
        <v>0</v>
      </c>
      <c r="BL489" s="1">
        <f t="shared" si="27"/>
        <v>0</v>
      </c>
      <c r="BM489" s="1">
        <f t="shared" si="16"/>
        <v>0</v>
      </c>
      <c r="BN489" s="1">
        <f t="shared" si="10"/>
        <v>0</v>
      </c>
    </row>
    <row r="490" spans="1:66" ht="39.75" customHeight="1">
      <c r="A490" s="1" t="str">
        <f t="shared" si="19"/>
        <v>000</v>
      </c>
      <c r="B490" s="215"/>
      <c r="C490" s="28">
        <f t="shared" si="28"/>
      </c>
      <c r="D490" s="28"/>
      <c r="E490" s="3">
        <f t="shared" si="29"/>
      </c>
      <c r="F490" s="35"/>
      <c r="G490" s="78">
        <f>IF(ISERROR(VLOOKUP($F490,'Öğrenci Listesi'!$H$15:$O$577,7,FALSE)),0,VLOOKUP($F490,'Öğrenci Listesi'!$H$15:$O$577,7,FALSE))</f>
        <v>0</v>
      </c>
      <c r="H490" s="78">
        <f>IF(ISERROR(VLOOKUP($F490,'Öğrenci Listesi'!$H$15:$O$577,2,FALSE)),0,VLOOKUP($F490,'Öğrenci Listesi'!$H$15:$O$577,2,FALSE))</f>
        <v>0</v>
      </c>
      <c r="I490" s="78">
        <f>IF(ISERROR(VLOOKUP($F490,'Öğrenci Listesi'!$H$15:$O$577,3,FALSE)),0,VLOOKUP($F490,'Öğrenci Listesi'!$H$15:$O$577,3,FALSE))</f>
        <v>0</v>
      </c>
      <c r="J490" s="78">
        <f>IF(ISERROR(VLOOKUP($F490,'Öğrenci Listesi'!$H$15:$O$577,4,FALSE)),0,VLOOKUP($F490,'Öğrenci Listesi'!$H$15:$O$577,4,FALSE))</f>
        <v>0</v>
      </c>
      <c r="K490" s="134"/>
      <c r="L490" s="134"/>
      <c r="M490" s="134"/>
      <c r="N490" s="134"/>
      <c r="O490" s="134"/>
      <c r="P490" s="134"/>
      <c r="Q490" s="134"/>
      <c r="R490" s="134"/>
      <c r="S490" s="134"/>
      <c r="T490" s="134"/>
      <c r="U490" s="134"/>
      <c r="V490" s="134"/>
      <c r="W490" s="134"/>
      <c r="X490" s="134"/>
      <c r="Y490" s="134"/>
      <c r="Z490" s="134"/>
      <c r="AA490" s="134"/>
      <c r="AB490" s="134"/>
      <c r="AC490" s="134"/>
      <c r="AD490" s="134"/>
      <c r="AE490" s="134"/>
      <c r="AF490" s="134"/>
      <c r="AG490" s="134"/>
      <c r="AH490" s="134"/>
      <c r="AI490" s="134"/>
      <c r="AJ490" s="134"/>
      <c r="AK490" s="134"/>
      <c r="AL490" s="134"/>
      <c r="AM490" s="134"/>
      <c r="AN490" s="134"/>
      <c r="AO490" s="134"/>
      <c r="AP490" s="182">
        <f>IF(SUMIF($K$436:$AO$436,1,$K490:AO490)&gt;0.5,"HATALI",SUMIF($K$436:$AO$436,1,$K490:AO490))</f>
        <v>0</v>
      </c>
      <c r="AQ490" s="183">
        <f>IF(SUMIF($K$436:$AO$436,2,$K490:AO490)&gt;0.5,"HATALI",SUMIF($K$436:$AO$436,2,$K490:AO490))</f>
        <v>0</v>
      </c>
      <c r="AR490" s="186">
        <f>IF(SUMIF($K$436:$AO$436,3,$K490:AO490)&gt;0.5,"HATALI",SUMIF($K$436:$AO$436,3,$K490:AO490))</f>
        <v>0</v>
      </c>
      <c r="AS490" s="187">
        <f>IF(SUMIF($K$436:$AO$436,4,$K490:AO490)&gt;0.5,"HATALI",SUMIF($K$436:$AO$436,4,$K490:AO490))</f>
        <v>0</v>
      </c>
      <c r="AT490" s="184">
        <f>IF(SUMIF($K$436:$AO$436,5,$K490:AO490)&gt;0.5,"HATALI",SUMIF($K$436:$AO$436,5,$K490:AO490))</f>
        <v>0</v>
      </c>
      <c r="AU490" s="185">
        <f>IF(SUMIF($K$436:$AO$436,6,$K490:AP490)&gt;0.5,"HATALI",SUMIF($K$436:$AO$436,6,$K490:AP490))</f>
        <v>0</v>
      </c>
      <c r="AV490" s="131">
        <f t="shared" si="30"/>
        <v>0</v>
      </c>
      <c r="AW490" s="25">
        <f t="shared" si="31"/>
        <v>0</v>
      </c>
      <c r="AX490" s="25">
        <f t="shared" si="32"/>
        <v>0</v>
      </c>
      <c r="AY490" s="79">
        <f t="shared" si="33"/>
        <v>0</v>
      </c>
      <c r="AZ490" s="24">
        <f t="shared" si="34"/>
        <v>0</v>
      </c>
      <c r="BC490" s="30"/>
      <c r="BD490" s="80">
        <f t="shared" si="20"/>
        <v>0</v>
      </c>
      <c r="BE490" s="80">
        <f t="shared" si="21"/>
        <v>0</v>
      </c>
      <c r="BF490" s="80">
        <f t="shared" si="22"/>
        <v>0</v>
      </c>
      <c r="BG490" s="81">
        <f t="shared" si="23"/>
        <v>0</v>
      </c>
      <c r="BH490" s="76">
        <f t="shared" si="24"/>
        <v>0</v>
      </c>
      <c r="BI490" s="27"/>
      <c r="BJ490" s="82">
        <f t="shared" si="25"/>
        <v>0</v>
      </c>
      <c r="BK490" s="83">
        <f t="shared" si="26"/>
        <v>0</v>
      </c>
      <c r="BL490" s="1">
        <f t="shared" si="27"/>
        <v>0</v>
      </c>
      <c r="BM490" s="1">
        <f t="shared" si="16"/>
        <v>0</v>
      </c>
      <c r="BN490" s="1">
        <f t="shared" si="10"/>
        <v>0</v>
      </c>
    </row>
    <row r="491" spans="1:66" ht="39.75" customHeight="1">
      <c r="A491" s="1" t="str">
        <f t="shared" si="19"/>
        <v>000</v>
      </c>
      <c r="B491" s="215"/>
      <c r="C491" s="28">
        <f t="shared" si="28"/>
      </c>
      <c r="D491" s="28"/>
      <c r="E491" s="3">
        <f t="shared" si="29"/>
      </c>
      <c r="F491" s="35"/>
      <c r="G491" s="78">
        <f>IF(ISERROR(VLOOKUP($F491,'Öğrenci Listesi'!$H$15:$O$577,7,FALSE)),0,VLOOKUP($F491,'Öğrenci Listesi'!$H$15:$O$577,7,FALSE))</f>
        <v>0</v>
      </c>
      <c r="H491" s="78">
        <f>IF(ISERROR(VLOOKUP($F491,'Öğrenci Listesi'!$H$15:$O$577,2,FALSE)),0,VLOOKUP($F491,'Öğrenci Listesi'!$H$15:$O$577,2,FALSE))</f>
        <v>0</v>
      </c>
      <c r="I491" s="78">
        <f>IF(ISERROR(VLOOKUP($F491,'Öğrenci Listesi'!$H$15:$O$577,3,FALSE)),0,VLOOKUP($F491,'Öğrenci Listesi'!$H$15:$O$577,3,FALSE))</f>
        <v>0</v>
      </c>
      <c r="J491" s="78">
        <f>IF(ISERROR(VLOOKUP($F491,'Öğrenci Listesi'!$H$15:$O$577,4,FALSE)),0,VLOOKUP($F491,'Öğrenci Listesi'!$H$15:$O$577,4,FALSE))</f>
        <v>0</v>
      </c>
      <c r="K491" s="134"/>
      <c r="L491" s="134"/>
      <c r="M491" s="134"/>
      <c r="N491" s="134"/>
      <c r="O491" s="134"/>
      <c r="P491" s="134"/>
      <c r="Q491" s="134"/>
      <c r="R491" s="134"/>
      <c r="S491" s="134"/>
      <c r="T491" s="134"/>
      <c r="U491" s="134"/>
      <c r="V491" s="134"/>
      <c r="W491" s="134"/>
      <c r="X491" s="134"/>
      <c r="Y491" s="134"/>
      <c r="Z491" s="134"/>
      <c r="AA491" s="134"/>
      <c r="AB491" s="134"/>
      <c r="AC491" s="134"/>
      <c r="AD491" s="134"/>
      <c r="AE491" s="134"/>
      <c r="AF491" s="134"/>
      <c r="AG491" s="134"/>
      <c r="AH491" s="134"/>
      <c r="AI491" s="134"/>
      <c r="AJ491" s="134"/>
      <c r="AK491" s="134"/>
      <c r="AL491" s="134"/>
      <c r="AM491" s="134"/>
      <c r="AN491" s="134"/>
      <c r="AO491" s="134"/>
      <c r="AP491" s="182">
        <f>IF(SUMIF($K$436:$AO$436,1,$K491:AO491)&gt;0.5,"HATALI",SUMIF($K$436:$AO$436,1,$K491:AO491))</f>
        <v>0</v>
      </c>
      <c r="AQ491" s="183">
        <f>IF(SUMIF($K$436:$AO$436,2,$K491:AO491)&gt;0.5,"HATALI",SUMIF($K$436:$AO$436,2,$K491:AO491))</f>
        <v>0</v>
      </c>
      <c r="AR491" s="186">
        <f>IF(SUMIF($K$436:$AO$436,3,$K491:AO491)&gt;0.5,"HATALI",SUMIF($K$436:$AO$436,3,$K491:AO491))</f>
        <v>0</v>
      </c>
      <c r="AS491" s="187">
        <f>IF(SUMIF($K$436:$AO$436,4,$K491:AO491)&gt;0.5,"HATALI",SUMIF($K$436:$AO$436,4,$K491:AO491))</f>
        <v>0</v>
      </c>
      <c r="AT491" s="184">
        <f>IF(SUMIF($K$436:$AO$436,5,$K491:AO491)&gt;0.5,"HATALI",SUMIF($K$436:$AO$436,5,$K491:AO491))</f>
        <v>0</v>
      </c>
      <c r="AU491" s="185">
        <f>IF(SUMIF($K$436:$AO$436,6,$K491:AP491)&gt;0.5,"HATALI",SUMIF($K$436:$AO$436,6,$K491:AP491))</f>
        <v>0</v>
      </c>
      <c r="AV491" s="131">
        <f t="shared" si="30"/>
        <v>0</v>
      </c>
      <c r="AW491" s="25">
        <f t="shared" si="31"/>
        <v>0</v>
      </c>
      <c r="AX491" s="25">
        <f t="shared" si="32"/>
        <v>0</v>
      </c>
      <c r="AY491" s="79">
        <f t="shared" si="33"/>
        <v>0</v>
      </c>
      <c r="AZ491" s="24">
        <f t="shared" si="34"/>
        <v>0</v>
      </c>
      <c r="BC491" s="30"/>
      <c r="BD491" s="80">
        <f t="shared" si="20"/>
        <v>0</v>
      </c>
      <c r="BE491" s="80">
        <f t="shared" si="21"/>
        <v>0</v>
      </c>
      <c r="BF491" s="80">
        <f t="shared" si="22"/>
        <v>0</v>
      </c>
      <c r="BG491" s="81">
        <f t="shared" si="23"/>
        <v>0</v>
      </c>
      <c r="BH491" s="76">
        <f t="shared" si="24"/>
        <v>0</v>
      </c>
      <c r="BI491" s="27"/>
      <c r="BJ491" s="82">
        <f t="shared" si="25"/>
        <v>0</v>
      </c>
      <c r="BK491" s="83">
        <f t="shared" si="26"/>
        <v>0</v>
      </c>
      <c r="BL491" s="1">
        <f t="shared" si="27"/>
        <v>0</v>
      </c>
      <c r="BM491" s="1">
        <f t="shared" si="16"/>
        <v>0</v>
      </c>
      <c r="BN491" s="1">
        <f t="shared" si="10"/>
        <v>0</v>
      </c>
    </row>
    <row r="492" spans="1:66" ht="39.75" customHeight="1">
      <c r="A492" s="1" t="str">
        <f t="shared" si="19"/>
        <v>000</v>
      </c>
      <c r="B492" s="215"/>
      <c r="C492" s="28">
        <f t="shared" si="28"/>
      </c>
      <c r="D492" s="28"/>
      <c r="E492" s="3">
        <f t="shared" si="29"/>
      </c>
      <c r="F492" s="35"/>
      <c r="G492" s="78">
        <f>IF(ISERROR(VLOOKUP($F492,'Öğrenci Listesi'!$H$15:$O$577,7,FALSE)),0,VLOOKUP($F492,'Öğrenci Listesi'!$H$15:$O$577,7,FALSE))</f>
        <v>0</v>
      </c>
      <c r="H492" s="78">
        <f>IF(ISERROR(VLOOKUP($F492,'Öğrenci Listesi'!$H$15:$O$577,2,FALSE)),0,VLOOKUP($F492,'Öğrenci Listesi'!$H$15:$O$577,2,FALSE))</f>
        <v>0</v>
      </c>
      <c r="I492" s="78">
        <f>IF(ISERROR(VLOOKUP($F492,'Öğrenci Listesi'!$H$15:$O$577,3,FALSE)),0,VLOOKUP($F492,'Öğrenci Listesi'!$H$15:$O$577,3,FALSE))</f>
        <v>0</v>
      </c>
      <c r="J492" s="78">
        <f>IF(ISERROR(VLOOKUP($F492,'Öğrenci Listesi'!$H$15:$O$577,4,FALSE)),0,VLOOKUP($F492,'Öğrenci Listesi'!$H$15:$O$577,4,FALSE))</f>
        <v>0</v>
      </c>
      <c r="K492" s="134"/>
      <c r="L492" s="134"/>
      <c r="M492" s="134"/>
      <c r="N492" s="134"/>
      <c r="O492" s="134"/>
      <c r="P492" s="134"/>
      <c r="Q492" s="134"/>
      <c r="R492" s="134"/>
      <c r="S492" s="134"/>
      <c r="T492" s="134"/>
      <c r="U492" s="134"/>
      <c r="V492" s="134"/>
      <c r="W492" s="134"/>
      <c r="X492" s="134"/>
      <c r="Y492" s="134"/>
      <c r="Z492" s="134"/>
      <c r="AA492" s="134"/>
      <c r="AB492" s="134"/>
      <c r="AC492" s="134"/>
      <c r="AD492" s="134"/>
      <c r="AE492" s="134"/>
      <c r="AF492" s="134"/>
      <c r="AG492" s="134"/>
      <c r="AH492" s="134"/>
      <c r="AI492" s="134"/>
      <c r="AJ492" s="134"/>
      <c r="AK492" s="134"/>
      <c r="AL492" s="134"/>
      <c r="AM492" s="134"/>
      <c r="AN492" s="134"/>
      <c r="AO492" s="134"/>
      <c r="AP492" s="182">
        <f>IF(SUMIF($K$436:$AO$436,1,$K492:AO492)&gt;0.5,"HATALI",SUMIF($K$436:$AO$436,1,$K492:AO492))</f>
        <v>0</v>
      </c>
      <c r="AQ492" s="183">
        <f>IF(SUMIF($K$436:$AO$436,2,$K492:AO492)&gt;0.5,"HATALI",SUMIF($K$436:$AO$436,2,$K492:AO492))</f>
        <v>0</v>
      </c>
      <c r="AR492" s="186">
        <f>IF(SUMIF($K$436:$AO$436,3,$K492:AO492)&gt;0.5,"HATALI",SUMIF($K$436:$AO$436,3,$K492:AO492))</f>
        <v>0</v>
      </c>
      <c r="AS492" s="187">
        <f>IF(SUMIF($K$436:$AO$436,4,$K492:AO492)&gt;0.5,"HATALI",SUMIF($K$436:$AO$436,4,$K492:AO492))</f>
        <v>0</v>
      </c>
      <c r="AT492" s="184">
        <f>IF(SUMIF($K$436:$AO$436,5,$K492:AO492)&gt;0.5,"HATALI",SUMIF($K$436:$AO$436,5,$K492:AO492))</f>
        <v>0</v>
      </c>
      <c r="AU492" s="185">
        <f>IF(SUMIF($K$436:$AO$436,6,$K492:AP492)&gt;0.5,"HATALI",SUMIF($K$436:$AO$436,6,$K492:AP492))</f>
        <v>0</v>
      </c>
      <c r="AV492" s="131">
        <f t="shared" si="30"/>
        <v>0</v>
      </c>
      <c r="AW492" s="25">
        <f t="shared" si="31"/>
        <v>0</v>
      </c>
      <c r="AX492" s="25">
        <f t="shared" si="32"/>
        <v>0</v>
      </c>
      <c r="AY492" s="79">
        <f t="shared" si="33"/>
        <v>0</v>
      </c>
      <c r="AZ492" s="24">
        <f t="shared" si="34"/>
        <v>0</v>
      </c>
      <c r="BC492" s="30"/>
      <c r="BD492" s="80">
        <f t="shared" si="20"/>
        <v>0</v>
      </c>
      <c r="BE492" s="80">
        <f t="shared" si="21"/>
        <v>0</v>
      </c>
      <c r="BF492" s="80">
        <f t="shared" si="22"/>
        <v>0</v>
      </c>
      <c r="BG492" s="81">
        <f t="shared" si="23"/>
        <v>0</v>
      </c>
      <c r="BH492" s="76">
        <f t="shared" si="24"/>
        <v>0</v>
      </c>
      <c r="BI492" s="27"/>
      <c r="BJ492" s="82">
        <f t="shared" si="25"/>
        <v>0</v>
      </c>
      <c r="BK492" s="83">
        <f t="shared" si="26"/>
        <v>0</v>
      </c>
      <c r="BL492" s="1">
        <f t="shared" si="27"/>
        <v>0</v>
      </c>
      <c r="BM492" s="1">
        <f t="shared" si="16"/>
        <v>0</v>
      </c>
      <c r="BN492" s="1">
        <f t="shared" si="10"/>
        <v>0</v>
      </c>
    </row>
    <row r="493" spans="1:66" ht="39.75" customHeight="1">
      <c r="A493" s="1" t="str">
        <f t="shared" si="19"/>
        <v>000</v>
      </c>
      <c r="B493" s="215"/>
      <c r="C493" s="28">
        <f t="shared" si="28"/>
      </c>
      <c r="D493" s="28"/>
      <c r="E493" s="3">
        <f t="shared" si="29"/>
      </c>
      <c r="F493" s="35"/>
      <c r="G493" s="78">
        <f>IF(ISERROR(VLOOKUP($F493,'Öğrenci Listesi'!$H$15:$O$577,7,FALSE)),0,VLOOKUP($F493,'Öğrenci Listesi'!$H$15:$O$577,7,FALSE))</f>
        <v>0</v>
      </c>
      <c r="H493" s="78">
        <f>IF(ISERROR(VLOOKUP($F493,'Öğrenci Listesi'!$H$15:$O$577,2,FALSE)),0,VLOOKUP($F493,'Öğrenci Listesi'!$H$15:$O$577,2,FALSE))</f>
        <v>0</v>
      </c>
      <c r="I493" s="78">
        <f>IF(ISERROR(VLOOKUP($F493,'Öğrenci Listesi'!$H$15:$O$577,3,FALSE)),0,VLOOKUP($F493,'Öğrenci Listesi'!$H$15:$O$577,3,FALSE))</f>
        <v>0</v>
      </c>
      <c r="J493" s="78">
        <f>IF(ISERROR(VLOOKUP($F493,'Öğrenci Listesi'!$H$15:$O$577,4,FALSE)),0,VLOOKUP($F493,'Öğrenci Listesi'!$H$15:$O$577,4,FALSE))</f>
        <v>0</v>
      </c>
      <c r="K493" s="134"/>
      <c r="L493" s="134"/>
      <c r="M493" s="134"/>
      <c r="N493" s="134"/>
      <c r="O493" s="134"/>
      <c r="P493" s="134"/>
      <c r="Q493" s="134"/>
      <c r="R493" s="134"/>
      <c r="S493" s="134"/>
      <c r="T493" s="134"/>
      <c r="U493" s="134"/>
      <c r="V493" s="134"/>
      <c r="W493" s="134"/>
      <c r="X493" s="134"/>
      <c r="Y493" s="134"/>
      <c r="Z493" s="134"/>
      <c r="AA493" s="134"/>
      <c r="AB493" s="134"/>
      <c r="AC493" s="134"/>
      <c r="AD493" s="134"/>
      <c r="AE493" s="134"/>
      <c r="AF493" s="134"/>
      <c r="AG493" s="134"/>
      <c r="AH493" s="134"/>
      <c r="AI493" s="134"/>
      <c r="AJ493" s="134"/>
      <c r="AK493" s="134"/>
      <c r="AL493" s="134"/>
      <c r="AM493" s="134"/>
      <c r="AN493" s="134"/>
      <c r="AO493" s="134"/>
      <c r="AP493" s="182">
        <f>IF(SUMIF($K$436:$AO$436,1,$K493:AO493)&gt;0.5,"HATALI",SUMIF($K$436:$AO$436,1,$K493:AO493))</f>
        <v>0</v>
      </c>
      <c r="AQ493" s="183">
        <f>IF(SUMIF($K$436:$AO$436,2,$K493:AO493)&gt;0.5,"HATALI",SUMIF($K$436:$AO$436,2,$K493:AO493))</f>
        <v>0</v>
      </c>
      <c r="AR493" s="186">
        <f>IF(SUMIF($K$436:$AO$436,3,$K493:AO493)&gt;0.5,"HATALI",SUMIF($K$436:$AO$436,3,$K493:AO493))</f>
        <v>0</v>
      </c>
      <c r="AS493" s="187">
        <f>IF(SUMIF($K$436:$AO$436,4,$K493:AO493)&gt;0.5,"HATALI",SUMIF($K$436:$AO$436,4,$K493:AO493))</f>
        <v>0</v>
      </c>
      <c r="AT493" s="184">
        <f>IF(SUMIF($K$436:$AO$436,5,$K493:AO493)&gt;0.5,"HATALI",SUMIF($K$436:$AO$436,5,$K493:AO493))</f>
        <v>0</v>
      </c>
      <c r="AU493" s="185">
        <f>IF(SUMIF($K$436:$AO$436,6,$K493:AP493)&gt;0.5,"HATALI",SUMIF($K$436:$AO$436,6,$K493:AP493))</f>
        <v>0</v>
      </c>
      <c r="AV493" s="131">
        <f t="shared" si="30"/>
        <v>0</v>
      </c>
      <c r="AW493" s="25">
        <f t="shared" si="31"/>
        <v>0</v>
      </c>
      <c r="AX493" s="25">
        <f t="shared" si="32"/>
        <v>0</v>
      </c>
      <c r="AY493" s="79">
        <f t="shared" si="33"/>
        <v>0</v>
      </c>
      <c r="AZ493" s="24">
        <f t="shared" si="34"/>
        <v>0</v>
      </c>
      <c r="BC493" s="30"/>
      <c r="BD493" s="80">
        <f t="shared" si="20"/>
        <v>0</v>
      </c>
      <c r="BE493" s="80">
        <f t="shared" si="21"/>
        <v>0</v>
      </c>
      <c r="BF493" s="80">
        <f t="shared" si="22"/>
        <v>0</v>
      </c>
      <c r="BG493" s="81">
        <f t="shared" si="23"/>
        <v>0</v>
      </c>
      <c r="BH493" s="76">
        <f t="shared" si="24"/>
        <v>0</v>
      </c>
      <c r="BI493" s="27"/>
      <c r="BJ493" s="82">
        <f t="shared" si="25"/>
        <v>0</v>
      </c>
      <c r="BK493" s="83">
        <f t="shared" si="26"/>
        <v>0</v>
      </c>
      <c r="BL493" s="1">
        <f t="shared" si="27"/>
        <v>0</v>
      </c>
      <c r="BM493" s="1">
        <f t="shared" si="16"/>
        <v>0</v>
      </c>
      <c r="BN493" s="1">
        <f t="shared" si="10"/>
        <v>0</v>
      </c>
    </row>
    <row r="494" spans="1:66" ht="39.75" customHeight="1">
      <c r="A494" s="1" t="str">
        <f t="shared" si="19"/>
        <v>000</v>
      </c>
      <c r="B494" s="215"/>
      <c r="C494" s="28">
        <f t="shared" si="28"/>
      </c>
      <c r="D494" s="28"/>
      <c r="E494" s="3">
        <f t="shared" si="29"/>
      </c>
      <c r="F494" s="35"/>
      <c r="G494" s="78">
        <f>IF(ISERROR(VLOOKUP($F494,'Öğrenci Listesi'!$H$15:$O$577,7,FALSE)),0,VLOOKUP($F494,'Öğrenci Listesi'!$H$15:$O$577,7,FALSE))</f>
        <v>0</v>
      </c>
      <c r="H494" s="78">
        <f>IF(ISERROR(VLOOKUP($F494,'Öğrenci Listesi'!$H$15:$O$577,2,FALSE)),0,VLOOKUP($F494,'Öğrenci Listesi'!$H$15:$O$577,2,FALSE))</f>
        <v>0</v>
      </c>
      <c r="I494" s="78">
        <f>IF(ISERROR(VLOOKUP($F494,'Öğrenci Listesi'!$H$15:$O$577,3,FALSE)),0,VLOOKUP($F494,'Öğrenci Listesi'!$H$15:$O$577,3,FALSE))</f>
        <v>0</v>
      </c>
      <c r="J494" s="78">
        <f>IF(ISERROR(VLOOKUP($F494,'Öğrenci Listesi'!$H$15:$O$577,4,FALSE)),0,VLOOKUP($F494,'Öğrenci Listesi'!$H$15:$O$577,4,FALSE))</f>
        <v>0</v>
      </c>
      <c r="K494" s="134"/>
      <c r="L494" s="134"/>
      <c r="M494" s="134"/>
      <c r="N494" s="134"/>
      <c r="O494" s="134"/>
      <c r="P494" s="134"/>
      <c r="Q494" s="134"/>
      <c r="R494" s="134"/>
      <c r="S494" s="134"/>
      <c r="T494" s="134"/>
      <c r="U494" s="134"/>
      <c r="V494" s="134"/>
      <c r="W494" s="134"/>
      <c r="X494" s="134"/>
      <c r="Y494" s="134"/>
      <c r="Z494" s="134"/>
      <c r="AA494" s="134"/>
      <c r="AB494" s="134"/>
      <c r="AC494" s="134"/>
      <c r="AD494" s="134"/>
      <c r="AE494" s="134"/>
      <c r="AF494" s="134"/>
      <c r="AG494" s="134"/>
      <c r="AH494" s="134"/>
      <c r="AI494" s="134"/>
      <c r="AJ494" s="134"/>
      <c r="AK494" s="134"/>
      <c r="AL494" s="134"/>
      <c r="AM494" s="134"/>
      <c r="AN494" s="134"/>
      <c r="AO494" s="134"/>
      <c r="AP494" s="182">
        <f>IF(SUMIF($K$436:$AO$436,1,$K494:AO494)&gt;0.5,"HATALI",SUMIF($K$436:$AO$436,1,$K494:AO494))</f>
        <v>0</v>
      </c>
      <c r="AQ494" s="183">
        <f>IF(SUMIF($K$436:$AO$436,2,$K494:AO494)&gt;0.5,"HATALI",SUMIF($K$436:$AO$436,2,$K494:AO494))</f>
        <v>0</v>
      </c>
      <c r="AR494" s="186">
        <f>IF(SUMIF($K$436:$AO$436,3,$K494:AO494)&gt;0.5,"HATALI",SUMIF($K$436:$AO$436,3,$K494:AO494))</f>
        <v>0</v>
      </c>
      <c r="AS494" s="187">
        <f>IF(SUMIF($K$436:$AO$436,4,$K494:AO494)&gt;0.5,"HATALI",SUMIF($K$436:$AO$436,4,$K494:AO494))</f>
        <v>0</v>
      </c>
      <c r="AT494" s="184">
        <f>IF(SUMIF($K$436:$AO$436,5,$K494:AO494)&gt;0.5,"HATALI",SUMIF($K$436:$AO$436,5,$K494:AO494))</f>
        <v>0</v>
      </c>
      <c r="AU494" s="185">
        <f>IF(SUMIF($K$436:$AO$436,6,$K494:AP494)&gt;0.5,"HATALI",SUMIF($K$436:$AO$436,6,$K494:AP494))</f>
        <v>0</v>
      </c>
      <c r="AV494" s="131">
        <f t="shared" si="30"/>
        <v>0</v>
      </c>
      <c r="AW494" s="25">
        <f t="shared" si="31"/>
        <v>0</v>
      </c>
      <c r="AX494" s="25">
        <f t="shared" si="32"/>
        <v>0</v>
      </c>
      <c r="AY494" s="79">
        <f t="shared" si="33"/>
        <v>0</v>
      </c>
      <c r="AZ494" s="24">
        <f t="shared" si="34"/>
        <v>0</v>
      </c>
      <c r="BC494" s="30"/>
      <c r="BD494" s="80">
        <f t="shared" si="20"/>
        <v>0</v>
      </c>
      <c r="BE494" s="80">
        <f t="shared" si="21"/>
        <v>0</v>
      </c>
      <c r="BF494" s="80">
        <f t="shared" si="22"/>
        <v>0</v>
      </c>
      <c r="BG494" s="81">
        <f t="shared" si="23"/>
        <v>0</v>
      </c>
      <c r="BH494" s="76">
        <f t="shared" si="24"/>
        <v>0</v>
      </c>
      <c r="BI494" s="27"/>
      <c r="BJ494" s="82">
        <f t="shared" si="25"/>
        <v>0</v>
      </c>
      <c r="BK494" s="83">
        <f t="shared" si="26"/>
        <v>0</v>
      </c>
      <c r="BL494" s="1">
        <f t="shared" si="27"/>
        <v>0</v>
      </c>
      <c r="BM494" s="1">
        <f t="shared" si="16"/>
        <v>0</v>
      </c>
      <c r="BN494" s="1">
        <f t="shared" si="10"/>
        <v>0</v>
      </c>
    </row>
    <row r="495" spans="1:66" ht="39.75" customHeight="1">
      <c r="A495" s="1" t="str">
        <f t="shared" si="19"/>
        <v>000</v>
      </c>
      <c r="B495" s="215"/>
      <c r="C495" s="28">
        <f t="shared" si="28"/>
      </c>
      <c r="D495" s="28"/>
      <c r="E495" s="3">
        <f t="shared" si="29"/>
      </c>
      <c r="F495" s="35"/>
      <c r="G495" s="78">
        <f>IF(ISERROR(VLOOKUP($F495,'Öğrenci Listesi'!$H$15:$O$577,7,FALSE)),0,VLOOKUP($F495,'Öğrenci Listesi'!$H$15:$O$577,7,FALSE))</f>
        <v>0</v>
      </c>
      <c r="H495" s="78">
        <f>IF(ISERROR(VLOOKUP($F495,'Öğrenci Listesi'!$H$15:$O$577,2,FALSE)),0,VLOOKUP($F495,'Öğrenci Listesi'!$H$15:$O$577,2,FALSE))</f>
        <v>0</v>
      </c>
      <c r="I495" s="78">
        <f>IF(ISERROR(VLOOKUP($F495,'Öğrenci Listesi'!$H$15:$O$577,3,FALSE)),0,VLOOKUP($F495,'Öğrenci Listesi'!$H$15:$O$577,3,FALSE))</f>
        <v>0</v>
      </c>
      <c r="J495" s="78">
        <f>IF(ISERROR(VLOOKUP($F495,'Öğrenci Listesi'!$H$15:$O$577,4,FALSE)),0,VLOOKUP($F495,'Öğrenci Listesi'!$H$15:$O$577,4,FALSE))</f>
        <v>0</v>
      </c>
      <c r="K495" s="134"/>
      <c r="L495" s="134"/>
      <c r="M495" s="134"/>
      <c r="N495" s="134"/>
      <c r="O495" s="134"/>
      <c r="P495" s="134"/>
      <c r="Q495" s="134"/>
      <c r="R495" s="134"/>
      <c r="S495" s="134"/>
      <c r="T495" s="134"/>
      <c r="U495" s="134"/>
      <c r="V495" s="134"/>
      <c r="W495" s="134"/>
      <c r="X495" s="134"/>
      <c r="Y495" s="134"/>
      <c r="Z495" s="134"/>
      <c r="AA495" s="134"/>
      <c r="AB495" s="134"/>
      <c r="AC495" s="134"/>
      <c r="AD495" s="134"/>
      <c r="AE495" s="134"/>
      <c r="AF495" s="134"/>
      <c r="AG495" s="134"/>
      <c r="AH495" s="134"/>
      <c r="AI495" s="134"/>
      <c r="AJ495" s="134"/>
      <c r="AK495" s="134"/>
      <c r="AL495" s="134"/>
      <c r="AM495" s="134"/>
      <c r="AN495" s="134"/>
      <c r="AO495" s="134"/>
      <c r="AP495" s="182">
        <f>IF(SUMIF($K$436:$AO$436,1,$K495:AO495)&gt;0.5,"HATALI",SUMIF($K$436:$AO$436,1,$K495:AO495))</f>
        <v>0</v>
      </c>
      <c r="AQ495" s="183">
        <f>IF(SUMIF($K$436:$AO$436,2,$K495:AO495)&gt;0.5,"HATALI",SUMIF($K$436:$AO$436,2,$K495:AO495))</f>
        <v>0</v>
      </c>
      <c r="AR495" s="186">
        <f>IF(SUMIF($K$436:$AO$436,3,$K495:AO495)&gt;0.5,"HATALI",SUMIF($K$436:$AO$436,3,$K495:AO495))</f>
        <v>0</v>
      </c>
      <c r="AS495" s="187">
        <f>IF(SUMIF($K$436:$AO$436,4,$K495:AO495)&gt;0.5,"HATALI",SUMIF($K$436:$AO$436,4,$K495:AO495))</f>
        <v>0</v>
      </c>
      <c r="AT495" s="184">
        <f>IF(SUMIF($K$436:$AO$436,5,$K495:AO495)&gt;0.5,"HATALI",SUMIF($K$436:$AO$436,5,$K495:AO495))</f>
        <v>0</v>
      </c>
      <c r="AU495" s="185">
        <f>IF(SUMIF($K$436:$AO$436,6,$K495:AP495)&gt;0.5,"HATALI",SUMIF($K$436:$AO$436,6,$K495:AP495))</f>
        <v>0</v>
      </c>
      <c r="AV495" s="131">
        <f t="shared" si="30"/>
        <v>0</v>
      </c>
      <c r="AW495" s="25">
        <f t="shared" si="31"/>
        <v>0</v>
      </c>
      <c r="AX495" s="25">
        <f t="shared" si="32"/>
        <v>0</v>
      </c>
      <c r="AY495" s="79">
        <f t="shared" si="33"/>
        <v>0</v>
      </c>
      <c r="AZ495" s="24">
        <f t="shared" si="34"/>
        <v>0</v>
      </c>
      <c r="BC495" s="30"/>
      <c r="BD495" s="80">
        <f t="shared" si="20"/>
        <v>0</v>
      </c>
      <c r="BE495" s="80">
        <f t="shared" si="21"/>
        <v>0</v>
      </c>
      <c r="BF495" s="80">
        <f t="shared" si="22"/>
        <v>0</v>
      </c>
      <c r="BG495" s="81">
        <f t="shared" si="23"/>
        <v>0</v>
      </c>
      <c r="BH495" s="76">
        <f t="shared" si="24"/>
        <v>0</v>
      </c>
      <c r="BI495" s="27"/>
      <c r="BJ495" s="82">
        <f t="shared" si="25"/>
        <v>0</v>
      </c>
      <c r="BK495" s="83">
        <f t="shared" si="26"/>
        <v>0</v>
      </c>
      <c r="BL495" s="1">
        <f t="shared" si="27"/>
        <v>0</v>
      </c>
      <c r="BM495" s="1">
        <f t="shared" si="16"/>
        <v>0</v>
      </c>
      <c r="BN495" s="1">
        <f t="shared" si="10"/>
        <v>0</v>
      </c>
    </row>
    <row r="496" spans="1:66" ht="39.75" customHeight="1">
      <c r="A496" s="1" t="str">
        <f t="shared" si="19"/>
        <v>000</v>
      </c>
      <c r="B496" s="215"/>
      <c r="C496" s="28">
        <f t="shared" si="28"/>
      </c>
      <c r="D496" s="28"/>
      <c r="E496" s="3">
        <f t="shared" si="29"/>
      </c>
      <c r="F496" s="35"/>
      <c r="G496" s="78">
        <f>IF(ISERROR(VLOOKUP($F496,'Öğrenci Listesi'!$H$15:$O$577,7,FALSE)),0,VLOOKUP($F496,'Öğrenci Listesi'!$H$15:$O$577,7,FALSE))</f>
        <v>0</v>
      </c>
      <c r="H496" s="78">
        <f>IF(ISERROR(VLOOKUP($F496,'Öğrenci Listesi'!$H$15:$O$577,2,FALSE)),0,VLOOKUP($F496,'Öğrenci Listesi'!$H$15:$O$577,2,FALSE))</f>
        <v>0</v>
      </c>
      <c r="I496" s="78">
        <f>IF(ISERROR(VLOOKUP($F496,'Öğrenci Listesi'!$H$15:$O$577,3,FALSE)),0,VLOOKUP($F496,'Öğrenci Listesi'!$H$15:$O$577,3,FALSE))</f>
        <v>0</v>
      </c>
      <c r="J496" s="78">
        <f>IF(ISERROR(VLOOKUP($F496,'Öğrenci Listesi'!$H$15:$O$577,4,FALSE)),0,VLOOKUP($F496,'Öğrenci Listesi'!$H$15:$O$577,4,FALSE))</f>
        <v>0</v>
      </c>
      <c r="K496" s="134"/>
      <c r="L496" s="134"/>
      <c r="M496" s="134"/>
      <c r="N496" s="134"/>
      <c r="O496" s="134"/>
      <c r="P496" s="134"/>
      <c r="Q496" s="134"/>
      <c r="R496" s="134"/>
      <c r="S496" s="134"/>
      <c r="T496" s="134"/>
      <c r="U496" s="134"/>
      <c r="V496" s="134"/>
      <c r="W496" s="134"/>
      <c r="X496" s="134"/>
      <c r="Y496" s="134"/>
      <c r="Z496" s="134"/>
      <c r="AA496" s="134"/>
      <c r="AB496" s="134"/>
      <c r="AC496" s="134"/>
      <c r="AD496" s="134"/>
      <c r="AE496" s="134"/>
      <c r="AF496" s="134"/>
      <c r="AG496" s="134"/>
      <c r="AH496" s="134"/>
      <c r="AI496" s="134"/>
      <c r="AJ496" s="134"/>
      <c r="AK496" s="134"/>
      <c r="AL496" s="134"/>
      <c r="AM496" s="134"/>
      <c r="AN496" s="134"/>
      <c r="AO496" s="134"/>
      <c r="AP496" s="182">
        <f>IF(SUMIF($K$436:$AO$436,1,$K496:AO496)&gt;0.5,"HATALI",SUMIF($K$436:$AO$436,1,$K496:AO496))</f>
        <v>0</v>
      </c>
      <c r="AQ496" s="183">
        <f>IF(SUMIF($K$436:$AO$436,2,$K496:AO496)&gt;0.5,"HATALI",SUMIF($K$436:$AO$436,2,$K496:AO496))</f>
        <v>0</v>
      </c>
      <c r="AR496" s="186">
        <f>IF(SUMIF($K$436:$AO$436,3,$K496:AO496)&gt;0.5,"HATALI",SUMIF($K$436:$AO$436,3,$K496:AO496))</f>
        <v>0</v>
      </c>
      <c r="AS496" s="187">
        <f>IF(SUMIF($K$436:$AO$436,4,$K496:AO496)&gt;0.5,"HATALI",SUMIF($K$436:$AO$436,4,$K496:AO496))</f>
        <v>0</v>
      </c>
      <c r="AT496" s="184">
        <f>IF(SUMIF($K$436:$AO$436,5,$K496:AO496)&gt;0.5,"HATALI",SUMIF($K$436:$AO$436,5,$K496:AO496))</f>
        <v>0</v>
      </c>
      <c r="AU496" s="185">
        <f>IF(SUMIF($K$436:$AO$436,6,$K496:AP496)&gt;0.5,"HATALI",SUMIF($K$436:$AO$436,6,$K496:AP496))</f>
        <v>0</v>
      </c>
      <c r="AV496" s="131">
        <f t="shared" si="30"/>
        <v>0</v>
      </c>
      <c r="AW496" s="25">
        <f t="shared" si="31"/>
        <v>0</v>
      </c>
      <c r="AX496" s="25">
        <f t="shared" si="32"/>
        <v>0</v>
      </c>
      <c r="AY496" s="79">
        <f t="shared" si="33"/>
        <v>0</v>
      </c>
      <c r="AZ496" s="24">
        <f t="shared" si="34"/>
        <v>0</v>
      </c>
      <c r="BC496" s="30"/>
      <c r="BD496" s="80">
        <f t="shared" si="20"/>
        <v>0</v>
      </c>
      <c r="BE496" s="80">
        <f t="shared" si="21"/>
        <v>0</v>
      </c>
      <c r="BF496" s="80">
        <f t="shared" si="22"/>
        <v>0</v>
      </c>
      <c r="BG496" s="81">
        <f t="shared" si="23"/>
        <v>0</v>
      </c>
      <c r="BH496" s="76">
        <f t="shared" si="24"/>
        <v>0</v>
      </c>
      <c r="BI496" s="27"/>
      <c r="BJ496" s="82">
        <f t="shared" si="25"/>
        <v>0</v>
      </c>
      <c r="BK496" s="83">
        <f t="shared" si="26"/>
        <v>0</v>
      </c>
      <c r="BL496" s="1">
        <f t="shared" si="27"/>
        <v>0</v>
      </c>
      <c r="BM496" s="1">
        <f t="shared" si="16"/>
        <v>0</v>
      </c>
      <c r="BN496" s="1">
        <f t="shared" si="10"/>
        <v>0</v>
      </c>
    </row>
    <row r="497" spans="2:66" ht="39.75" customHeight="1">
      <c r="B497" s="215"/>
      <c r="C497" s="28">
        <f t="shared" si="28"/>
      </c>
      <c r="D497" s="28"/>
      <c r="E497" s="3">
        <f t="shared" si="29"/>
      </c>
      <c r="F497" s="35"/>
      <c r="G497" s="78">
        <f>IF(ISERROR(VLOOKUP($F497,'Öğrenci Listesi'!$H$15:$O$577,7,FALSE)),0,VLOOKUP($F497,'Öğrenci Listesi'!$H$15:$O$577,7,FALSE))</f>
        <v>0</v>
      </c>
      <c r="H497" s="78">
        <f>IF(ISERROR(VLOOKUP($F497,'Öğrenci Listesi'!$H$15:$O$577,2,FALSE)),0,VLOOKUP($F497,'Öğrenci Listesi'!$H$15:$O$577,2,FALSE))</f>
        <v>0</v>
      </c>
      <c r="I497" s="78">
        <f>IF(ISERROR(VLOOKUP($F497,'Öğrenci Listesi'!$H$15:$O$577,3,FALSE)),0,VLOOKUP($F497,'Öğrenci Listesi'!$H$15:$O$577,3,FALSE))</f>
        <v>0</v>
      </c>
      <c r="J497" s="78">
        <f>IF(ISERROR(VLOOKUP($F497,'Öğrenci Listesi'!$H$15:$O$577,4,FALSE)),0,VLOOKUP($F497,'Öğrenci Listesi'!$H$15:$O$577,4,FALSE))</f>
        <v>0</v>
      </c>
      <c r="K497" s="134"/>
      <c r="L497" s="134"/>
      <c r="M497" s="134"/>
      <c r="N497" s="134"/>
      <c r="O497" s="134"/>
      <c r="P497" s="134"/>
      <c r="Q497" s="134"/>
      <c r="R497" s="134"/>
      <c r="S497" s="134"/>
      <c r="T497" s="134"/>
      <c r="U497" s="134"/>
      <c r="V497" s="134"/>
      <c r="W497" s="134"/>
      <c r="X497" s="134"/>
      <c r="Y497" s="134"/>
      <c r="Z497" s="134"/>
      <c r="AA497" s="134"/>
      <c r="AB497" s="134"/>
      <c r="AC497" s="134"/>
      <c r="AD497" s="134"/>
      <c r="AE497" s="134"/>
      <c r="AF497" s="134"/>
      <c r="AG497" s="134"/>
      <c r="AH497" s="134"/>
      <c r="AI497" s="134"/>
      <c r="AJ497" s="134"/>
      <c r="AK497" s="134"/>
      <c r="AL497" s="134"/>
      <c r="AM497" s="134"/>
      <c r="AN497" s="134"/>
      <c r="AO497" s="134"/>
      <c r="AP497" s="182">
        <f>IF(SUMIF($K$436:$AO$436,1,$K497:AO497)&gt;0.5,"HATALI",SUMIF($K$436:$AO$436,1,$K497:AO497))</f>
        <v>0</v>
      </c>
      <c r="AQ497" s="183">
        <f>IF(SUMIF($K$436:$AO$436,2,$K497:AO497)&gt;0.5,"HATALI",SUMIF($K$436:$AO$436,2,$K497:AO497))</f>
        <v>0</v>
      </c>
      <c r="AR497" s="186">
        <f>IF(SUMIF($K$436:$AO$436,3,$K497:AO497)&gt;0.5,"HATALI",SUMIF($K$436:$AO$436,3,$K497:AO497))</f>
        <v>0</v>
      </c>
      <c r="AS497" s="187">
        <f>IF(SUMIF($K$436:$AO$436,4,$K497:AO497)&gt;0.5,"HATALI",SUMIF($K$436:$AO$436,4,$K497:AO497))</f>
        <v>0</v>
      </c>
      <c r="AT497" s="184">
        <f>IF(SUMIF($K$436:$AO$436,5,$K497:AO497)&gt;0.5,"HATALI",SUMIF($K$436:$AO$436,5,$K497:AO497))</f>
        <v>0</v>
      </c>
      <c r="AU497" s="185">
        <f>IF(SUMIF($K$436:$AO$436,6,$K497:AP497)&gt;0.5,"HATALI",SUMIF($K$436:$AO$436,6,$K497:AP497))</f>
        <v>0</v>
      </c>
      <c r="AV497" s="131">
        <f t="shared" si="30"/>
        <v>0</v>
      </c>
      <c r="AW497" s="25">
        <f t="shared" si="31"/>
        <v>0</v>
      </c>
      <c r="AX497" s="25">
        <f t="shared" si="32"/>
        <v>0</v>
      </c>
      <c r="AY497" s="79">
        <f t="shared" si="33"/>
        <v>0</v>
      </c>
      <c r="AZ497" s="24">
        <f t="shared" si="34"/>
        <v>0</v>
      </c>
      <c r="BC497" s="30"/>
      <c r="BD497" s="80">
        <f t="shared" si="20"/>
        <v>0</v>
      </c>
      <c r="BE497" s="80">
        <f t="shared" si="21"/>
        <v>0</v>
      </c>
      <c r="BF497" s="80">
        <f t="shared" si="22"/>
        <v>0</v>
      </c>
      <c r="BG497" s="81">
        <f t="shared" si="23"/>
        <v>0</v>
      </c>
      <c r="BH497" s="76">
        <f t="shared" si="24"/>
        <v>0</v>
      </c>
      <c r="BI497" s="27"/>
      <c r="BJ497" s="82">
        <f t="shared" si="25"/>
        <v>0</v>
      </c>
      <c r="BK497" s="83"/>
      <c r="BN497" s="1">
        <f aca="true" t="shared" si="35" ref="BN497:BN503">BL497-BM497</f>
        <v>0</v>
      </c>
    </row>
    <row r="498" spans="2:66" ht="39.75" customHeight="1">
      <c r="B498" s="215"/>
      <c r="C498" s="28">
        <f t="shared" si="28"/>
      </c>
      <c r="D498" s="28"/>
      <c r="E498" s="3">
        <f t="shared" si="29"/>
      </c>
      <c r="F498" s="35"/>
      <c r="G498" s="78">
        <f>IF(ISERROR(VLOOKUP($F498,'Öğrenci Listesi'!$H$15:$O$577,7,FALSE)),0,VLOOKUP($F498,'Öğrenci Listesi'!$H$15:$O$577,7,FALSE))</f>
        <v>0</v>
      </c>
      <c r="H498" s="78">
        <f>IF(ISERROR(VLOOKUP($F498,'Öğrenci Listesi'!$H$15:$O$577,2,FALSE)),0,VLOOKUP($F498,'Öğrenci Listesi'!$H$15:$O$577,2,FALSE))</f>
        <v>0</v>
      </c>
      <c r="I498" s="78">
        <f>IF(ISERROR(VLOOKUP($F498,'Öğrenci Listesi'!$H$15:$O$577,3,FALSE)),0,VLOOKUP($F498,'Öğrenci Listesi'!$H$15:$O$577,3,FALSE))</f>
        <v>0</v>
      </c>
      <c r="J498" s="78">
        <f>IF(ISERROR(VLOOKUP($F498,'Öğrenci Listesi'!$H$15:$O$577,4,FALSE)),0,VLOOKUP($F498,'Öğrenci Listesi'!$H$15:$O$577,4,FALSE))</f>
        <v>0</v>
      </c>
      <c r="K498" s="134"/>
      <c r="L498" s="134"/>
      <c r="M498" s="134"/>
      <c r="N498" s="134"/>
      <c r="O498" s="134"/>
      <c r="P498" s="134"/>
      <c r="Q498" s="134"/>
      <c r="R498" s="134"/>
      <c r="S498" s="134"/>
      <c r="T498" s="134"/>
      <c r="U498" s="134"/>
      <c r="V498" s="134"/>
      <c r="W498" s="134"/>
      <c r="X498" s="134"/>
      <c r="Y498" s="134"/>
      <c r="Z498" s="134"/>
      <c r="AA498" s="134"/>
      <c r="AB498" s="134"/>
      <c r="AC498" s="134"/>
      <c r="AD498" s="134"/>
      <c r="AE498" s="134"/>
      <c r="AF498" s="134"/>
      <c r="AG498" s="134"/>
      <c r="AH498" s="134"/>
      <c r="AI498" s="134"/>
      <c r="AJ498" s="134"/>
      <c r="AK498" s="134"/>
      <c r="AL498" s="134"/>
      <c r="AM498" s="134"/>
      <c r="AN498" s="134"/>
      <c r="AO498" s="134"/>
      <c r="AP498" s="182">
        <f>IF(SUMIF($K$436:$AO$436,1,$K498:AO498)&gt;0.5,"HATALI",SUMIF($K$436:$AO$436,1,$K498:AO498))</f>
        <v>0</v>
      </c>
      <c r="AQ498" s="183">
        <f>IF(SUMIF($K$436:$AO$436,2,$K498:AO498)&gt;0.5,"HATALI",SUMIF($K$436:$AO$436,2,$K498:AO498))</f>
        <v>0</v>
      </c>
      <c r="AR498" s="186">
        <f>IF(SUMIF($K$436:$AO$436,3,$K498:AO498)&gt;0.5,"HATALI",SUMIF($K$436:$AO$436,3,$K498:AO498))</f>
        <v>0</v>
      </c>
      <c r="AS498" s="187">
        <f>IF(SUMIF($K$436:$AO$436,4,$K498:AO498)&gt;0.5,"HATALI",SUMIF($K$436:$AO$436,4,$K498:AO498))</f>
        <v>0</v>
      </c>
      <c r="AT498" s="184">
        <f>IF(SUMIF($K$436:$AO$436,5,$K498:AO498)&gt;0.5,"HATALI",SUMIF($K$436:$AO$436,5,$K498:AO498))</f>
        <v>0</v>
      </c>
      <c r="AU498" s="185">
        <f>IF(SUMIF($K$436:$AO$436,6,$K498:AP498)&gt;0.5,"HATALI",SUMIF($K$436:$AO$436,6,$K498:AP498))</f>
        <v>0</v>
      </c>
      <c r="AV498" s="131">
        <f t="shared" si="30"/>
        <v>0</v>
      </c>
      <c r="AW498" s="25">
        <f t="shared" si="31"/>
        <v>0</v>
      </c>
      <c r="AX498" s="25">
        <f t="shared" si="32"/>
        <v>0</v>
      </c>
      <c r="AY498" s="79">
        <f t="shared" si="33"/>
        <v>0</v>
      </c>
      <c r="AZ498" s="24">
        <f t="shared" si="34"/>
        <v>0</v>
      </c>
      <c r="BC498" s="30"/>
      <c r="BD498" s="80">
        <f t="shared" si="20"/>
        <v>0</v>
      </c>
      <c r="BE498" s="80">
        <f t="shared" si="21"/>
        <v>0</v>
      </c>
      <c r="BF498" s="80">
        <f t="shared" si="22"/>
        <v>0</v>
      </c>
      <c r="BG498" s="81">
        <f t="shared" si="23"/>
        <v>0</v>
      </c>
      <c r="BH498" s="76">
        <f t="shared" si="24"/>
        <v>0</v>
      </c>
      <c r="BI498" s="27"/>
      <c r="BJ498" s="82">
        <f t="shared" si="25"/>
        <v>0</v>
      </c>
      <c r="BK498" s="83"/>
      <c r="BN498" s="1">
        <f t="shared" si="35"/>
        <v>0</v>
      </c>
    </row>
    <row r="499" spans="2:66" ht="39.75" customHeight="1">
      <c r="B499" s="193"/>
      <c r="C499" s="27"/>
      <c r="D499" s="27"/>
      <c r="E499" s="216" t="s">
        <v>85</v>
      </c>
      <c r="F499" s="217"/>
      <c r="G499" s="217"/>
      <c r="H499" s="217"/>
      <c r="I499" s="217"/>
      <c r="J499" s="218"/>
      <c r="K499" s="129">
        <f aca="true" t="shared" si="36" ref="K499:AO499">SUM(K477:K498)*24</f>
        <v>0</v>
      </c>
      <c r="L499" s="129">
        <f t="shared" si="36"/>
        <v>0</v>
      </c>
      <c r="M499" s="129">
        <f t="shared" si="36"/>
        <v>0</v>
      </c>
      <c r="N499" s="129">
        <f t="shared" si="36"/>
        <v>0</v>
      </c>
      <c r="O499" s="129">
        <f t="shared" si="36"/>
        <v>0</v>
      </c>
      <c r="P499" s="129">
        <f t="shared" si="36"/>
        <v>0</v>
      </c>
      <c r="Q499" s="129">
        <f t="shared" si="36"/>
        <v>0</v>
      </c>
      <c r="R499" s="129">
        <f t="shared" si="36"/>
        <v>0</v>
      </c>
      <c r="S499" s="129">
        <f t="shared" si="36"/>
        <v>0</v>
      </c>
      <c r="T499" s="129">
        <f t="shared" si="36"/>
        <v>0</v>
      </c>
      <c r="U499" s="129">
        <f t="shared" si="36"/>
        <v>0</v>
      </c>
      <c r="V499" s="129">
        <f t="shared" si="36"/>
        <v>0</v>
      </c>
      <c r="W499" s="129">
        <f t="shared" si="36"/>
        <v>0</v>
      </c>
      <c r="X499" s="129">
        <f t="shared" si="36"/>
        <v>0</v>
      </c>
      <c r="Y499" s="129">
        <f t="shared" si="36"/>
        <v>0</v>
      </c>
      <c r="Z499" s="129">
        <f t="shared" si="36"/>
        <v>0</v>
      </c>
      <c r="AA499" s="129">
        <f t="shared" si="36"/>
        <v>0</v>
      </c>
      <c r="AB499" s="129">
        <f t="shared" si="36"/>
        <v>0</v>
      </c>
      <c r="AC499" s="129">
        <f t="shared" si="36"/>
        <v>0</v>
      </c>
      <c r="AD499" s="129">
        <f t="shared" si="36"/>
        <v>0</v>
      </c>
      <c r="AE499" s="129">
        <f t="shared" si="36"/>
        <v>0</v>
      </c>
      <c r="AF499" s="129">
        <f t="shared" si="36"/>
        <v>0</v>
      </c>
      <c r="AG499" s="129">
        <f t="shared" si="36"/>
        <v>0</v>
      </c>
      <c r="AH499" s="129">
        <f t="shared" si="36"/>
        <v>0</v>
      </c>
      <c r="AI499" s="129">
        <f t="shared" si="36"/>
        <v>0</v>
      </c>
      <c r="AJ499" s="129">
        <f t="shared" si="36"/>
        <v>0</v>
      </c>
      <c r="AK499" s="129">
        <f t="shared" si="36"/>
        <v>0</v>
      </c>
      <c r="AL499" s="129">
        <f t="shared" si="36"/>
        <v>0</v>
      </c>
      <c r="AM499" s="129">
        <f t="shared" si="36"/>
        <v>0</v>
      </c>
      <c r="AN499" s="129">
        <f t="shared" si="36"/>
        <v>0</v>
      </c>
      <c r="AO499" s="129">
        <f t="shared" si="36"/>
        <v>0</v>
      </c>
      <c r="AP499" s="129">
        <f>SUM(AP477:AP498)*24</f>
        <v>0</v>
      </c>
      <c r="AQ499" s="129">
        <f>SUM(AQ477:AQ498)*24</f>
        <v>0</v>
      </c>
      <c r="AR499" s="129">
        <f>SUM(AR477:AR498)*24</f>
        <v>0</v>
      </c>
      <c r="AS499" s="129">
        <f>SUM(AS477:AS498)*24</f>
        <v>0</v>
      </c>
      <c r="AT499" s="129">
        <f>SUM(AT477:AT498)*24</f>
        <v>0</v>
      </c>
      <c r="AU499" s="129"/>
      <c r="AV499" s="129">
        <f>SUM(AV477:AV498)</f>
        <v>0</v>
      </c>
      <c r="AW499" s="26">
        <f>SUM(AW477:AW498)</f>
        <v>0</v>
      </c>
      <c r="AX499" s="26">
        <f>SUM(AX477:AX498)</f>
        <v>0</v>
      </c>
      <c r="AY499" s="26">
        <f>SUM(AY477:AY498)</f>
        <v>0</v>
      </c>
      <c r="AZ499" s="26">
        <f>SUM(AZ477:AZ498)</f>
        <v>0</v>
      </c>
      <c r="BC499" s="30"/>
      <c r="BD499" s="80">
        <f t="shared" si="20"/>
        <v>0</v>
      </c>
      <c r="BE499" s="80">
        <f t="shared" si="21"/>
        <v>0</v>
      </c>
      <c r="BF499" s="80">
        <f t="shared" si="22"/>
        <v>0</v>
      </c>
      <c r="BG499" s="81">
        <f t="shared" si="23"/>
        <v>0</v>
      </c>
      <c r="BH499" s="76">
        <f t="shared" si="24"/>
        <v>0</v>
      </c>
      <c r="BI499" s="27"/>
      <c r="BJ499" s="82">
        <f t="shared" si="25"/>
        <v>0</v>
      </c>
      <c r="BK499" s="83"/>
      <c r="BN499" s="1">
        <f t="shared" si="35"/>
        <v>0</v>
      </c>
    </row>
    <row r="500" spans="2:66" ht="39.75" customHeight="1">
      <c r="B500" s="193"/>
      <c r="C500" s="27"/>
      <c r="D500" s="27"/>
      <c r="E500" s="239" t="s">
        <v>84</v>
      </c>
      <c r="F500" s="240"/>
      <c r="G500" s="240"/>
      <c r="H500" s="240"/>
      <c r="I500" s="240"/>
      <c r="J500" s="241"/>
      <c r="K500" s="132">
        <f>+K461</f>
        <v>0</v>
      </c>
      <c r="L500" s="132">
        <f aca="true" t="shared" si="37" ref="L500:AO500">+L461</f>
        <v>0</v>
      </c>
      <c r="M500" s="132">
        <f t="shared" si="37"/>
        <v>0</v>
      </c>
      <c r="N500" s="132">
        <f t="shared" si="37"/>
        <v>0</v>
      </c>
      <c r="O500" s="132">
        <f t="shared" si="37"/>
        <v>0</v>
      </c>
      <c r="P500" s="132">
        <f t="shared" si="37"/>
        <v>0</v>
      </c>
      <c r="Q500" s="132">
        <f t="shared" si="37"/>
        <v>0</v>
      </c>
      <c r="R500" s="132">
        <f t="shared" si="37"/>
        <v>0</v>
      </c>
      <c r="S500" s="132">
        <f t="shared" si="37"/>
        <v>0</v>
      </c>
      <c r="T500" s="132">
        <f t="shared" si="37"/>
        <v>0</v>
      </c>
      <c r="U500" s="132">
        <f t="shared" si="37"/>
        <v>0</v>
      </c>
      <c r="V500" s="132">
        <f t="shared" si="37"/>
        <v>0</v>
      </c>
      <c r="W500" s="132">
        <f t="shared" si="37"/>
        <v>0</v>
      </c>
      <c r="X500" s="132">
        <f t="shared" si="37"/>
        <v>0</v>
      </c>
      <c r="Y500" s="132">
        <f t="shared" si="37"/>
        <v>0</v>
      </c>
      <c r="Z500" s="132">
        <f t="shared" si="37"/>
        <v>0</v>
      </c>
      <c r="AA500" s="132">
        <f t="shared" si="37"/>
        <v>0</v>
      </c>
      <c r="AB500" s="132">
        <f t="shared" si="37"/>
        <v>0</v>
      </c>
      <c r="AC500" s="132">
        <f t="shared" si="37"/>
        <v>0</v>
      </c>
      <c r="AD500" s="132">
        <f t="shared" si="37"/>
        <v>0</v>
      </c>
      <c r="AE500" s="132">
        <f t="shared" si="37"/>
        <v>0</v>
      </c>
      <c r="AF500" s="132">
        <f t="shared" si="37"/>
        <v>0</v>
      </c>
      <c r="AG500" s="132">
        <f t="shared" si="37"/>
        <v>0</v>
      </c>
      <c r="AH500" s="132">
        <f t="shared" si="37"/>
        <v>0</v>
      </c>
      <c r="AI500" s="132">
        <f t="shared" si="37"/>
        <v>0</v>
      </c>
      <c r="AJ500" s="132">
        <f t="shared" si="37"/>
        <v>0</v>
      </c>
      <c r="AK500" s="132">
        <f t="shared" si="37"/>
        <v>0</v>
      </c>
      <c r="AL500" s="132">
        <f t="shared" si="37"/>
        <v>0</v>
      </c>
      <c r="AM500" s="132">
        <f t="shared" si="37"/>
        <v>0</v>
      </c>
      <c r="AN500" s="132">
        <f t="shared" si="37"/>
        <v>0</v>
      </c>
      <c r="AO500" s="132">
        <f t="shared" si="37"/>
        <v>0</v>
      </c>
      <c r="AP500" s="129">
        <f>+AP461</f>
        <v>0</v>
      </c>
      <c r="AQ500" s="129">
        <f aca="true" t="shared" si="38" ref="AQ500:AW500">+AQ461</f>
        <v>0</v>
      </c>
      <c r="AR500" s="129">
        <f t="shared" si="38"/>
        <v>0</v>
      </c>
      <c r="AS500" s="129">
        <f t="shared" si="38"/>
        <v>0</v>
      </c>
      <c r="AT500" s="129">
        <f t="shared" si="38"/>
        <v>0</v>
      </c>
      <c r="AU500" s="129">
        <f t="shared" si="38"/>
        <v>0</v>
      </c>
      <c r="AV500" s="129">
        <f t="shared" si="38"/>
        <v>0</v>
      </c>
      <c r="AW500" s="129">
        <f t="shared" si="38"/>
        <v>0</v>
      </c>
      <c r="AX500" s="133">
        <f>SUM(AX478:AX499)</f>
        <v>0</v>
      </c>
      <c r="AY500" s="133">
        <f>SUM(AY478:AY499)</f>
        <v>0</v>
      </c>
      <c r="AZ500" s="133">
        <f>SUM(AZ478:AZ499)</f>
        <v>0</v>
      </c>
      <c r="BC500" s="30"/>
      <c r="BD500" s="80" t="e">
        <f>IF(#REF!="x",1,0)</f>
        <v>#REF!</v>
      </c>
      <c r="BE500" s="80" t="e">
        <f>IF(#REF!="B",1,0)</f>
        <v>#REF!</v>
      </c>
      <c r="BF500" s="80" t="e">
        <f>IF(#REF!="BM",1,0)</f>
        <v>#REF!</v>
      </c>
      <c r="BG500" s="81" t="e">
        <f>IF(#REF!="HT",1,0)</f>
        <v>#REF!</v>
      </c>
      <c r="BH500" s="76" t="e">
        <f>IF(#REF!="Üİ",1,0)</f>
        <v>#REF!</v>
      </c>
      <c r="BI500" s="27"/>
      <c r="BJ500" s="82" t="e">
        <f>IF(#REF!="R",1,0)</f>
        <v>#REF!</v>
      </c>
      <c r="BK500" s="83"/>
      <c r="BN500" s="1">
        <f t="shared" si="35"/>
        <v>0</v>
      </c>
    </row>
    <row r="501" spans="2:66" ht="39.75" customHeight="1">
      <c r="B501" s="193"/>
      <c r="C501" s="27"/>
      <c r="D501" s="27"/>
      <c r="E501" s="248" t="s">
        <v>86</v>
      </c>
      <c r="F501" s="248"/>
      <c r="G501" s="248"/>
      <c r="H501" s="248"/>
      <c r="I501" s="248"/>
      <c r="J501" s="248"/>
      <c r="K501" s="130">
        <f>K500+K499</f>
        <v>0</v>
      </c>
      <c r="L501" s="130">
        <f aca="true" t="shared" si="39" ref="L501:AZ501">L500+L499</f>
        <v>0</v>
      </c>
      <c r="M501" s="130">
        <f t="shared" si="39"/>
        <v>0</v>
      </c>
      <c r="N501" s="130">
        <f t="shared" si="39"/>
        <v>0</v>
      </c>
      <c r="O501" s="130">
        <f t="shared" si="39"/>
        <v>0</v>
      </c>
      <c r="P501" s="130">
        <f t="shared" si="39"/>
        <v>0</v>
      </c>
      <c r="Q501" s="130">
        <f t="shared" si="39"/>
        <v>0</v>
      </c>
      <c r="R501" s="130">
        <f t="shared" si="39"/>
        <v>0</v>
      </c>
      <c r="S501" s="130">
        <f t="shared" si="39"/>
        <v>0</v>
      </c>
      <c r="T501" s="130">
        <f t="shared" si="39"/>
        <v>0</v>
      </c>
      <c r="U501" s="130">
        <f t="shared" si="39"/>
        <v>0</v>
      </c>
      <c r="V501" s="130">
        <f t="shared" si="39"/>
        <v>0</v>
      </c>
      <c r="W501" s="130">
        <f t="shared" si="39"/>
        <v>0</v>
      </c>
      <c r="X501" s="130">
        <f t="shared" si="39"/>
        <v>0</v>
      </c>
      <c r="Y501" s="130">
        <f t="shared" si="39"/>
        <v>0</v>
      </c>
      <c r="Z501" s="130">
        <f t="shared" si="39"/>
        <v>0</v>
      </c>
      <c r="AA501" s="130">
        <f t="shared" si="39"/>
        <v>0</v>
      </c>
      <c r="AB501" s="130">
        <f t="shared" si="39"/>
        <v>0</v>
      </c>
      <c r="AC501" s="130">
        <f t="shared" si="39"/>
        <v>0</v>
      </c>
      <c r="AD501" s="130">
        <f t="shared" si="39"/>
        <v>0</v>
      </c>
      <c r="AE501" s="130">
        <f t="shared" si="39"/>
        <v>0</v>
      </c>
      <c r="AF501" s="130">
        <f t="shared" si="39"/>
        <v>0</v>
      </c>
      <c r="AG501" s="130">
        <f t="shared" si="39"/>
        <v>0</v>
      </c>
      <c r="AH501" s="130">
        <f t="shared" si="39"/>
        <v>0</v>
      </c>
      <c r="AI501" s="130">
        <f t="shared" si="39"/>
        <v>0</v>
      </c>
      <c r="AJ501" s="130">
        <f t="shared" si="39"/>
        <v>0</v>
      </c>
      <c r="AK501" s="130">
        <f t="shared" si="39"/>
        <v>0</v>
      </c>
      <c r="AL501" s="130">
        <f t="shared" si="39"/>
        <v>0</v>
      </c>
      <c r="AM501" s="130">
        <f t="shared" si="39"/>
        <v>0</v>
      </c>
      <c r="AN501" s="130">
        <f t="shared" si="39"/>
        <v>0</v>
      </c>
      <c r="AO501" s="130">
        <f t="shared" si="39"/>
        <v>0</v>
      </c>
      <c r="AP501" s="130">
        <f t="shared" si="39"/>
        <v>0</v>
      </c>
      <c r="AQ501" s="130">
        <f t="shared" si="39"/>
        <v>0</v>
      </c>
      <c r="AR501" s="130">
        <f t="shared" si="39"/>
        <v>0</v>
      </c>
      <c r="AS501" s="130">
        <f t="shared" si="39"/>
        <v>0</v>
      </c>
      <c r="AT501" s="130">
        <f t="shared" si="39"/>
        <v>0</v>
      </c>
      <c r="AU501" s="130"/>
      <c r="AV501" s="130">
        <f t="shared" si="39"/>
        <v>0</v>
      </c>
      <c r="AW501" s="130">
        <f t="shared" si="39"/>
        <v>0</v>
      </c>
      <c r="AX501" s="130">
        <f t="shared" si="39"/>
        <v>0</v>
      </c>
      <c r="AY501" s="130">
        <f t="shared" si="39"/>
        <v>0</v>
      </c>
      <c r="AZ501" s="130">
        <f t="shared" si="39"/>
        <v>0</v>
      </c>
      <c r="BC501" s="30"/>
      <c r="BD501" s="80" t="e">
        <f>IF(#REF!="x",1,0)</f>
        <v>#REF!</v>
      </c>
      <c r="BE501" s="80" t="e">
        <f>IF(#REF!="B",1,0)</f>
        <v>#REF!</v>
      </c>
      <c r="BF501" s="80" t="e">
        <f>IF(#REF!="BM",1,0)</f>
        <v>#REF!</v>
      </c>
      <c r="BG501" s="81" t="e">
        <f>IF(#REF!="HT",1,0)</f>
        <v>#REF!</v>
      </c>
      <c r="BH501" s="76" t="e">
        <f>IF(#REF!="Üİ",1,0)</f>
        <v>#REF!</v>
      </c>
      <c r="BI501" s="27"/>
      <c r="BJ501" s="82" t="e">
        <f>IF(#REF!="R",1,0)</f>
        <v>#REF!</v>
      </c>
      <c r="BK501" s="83"/>
      <c r="BN501" s="1">
        <f t="shared" si="35"/>
        <v>0</v>
      </c>
    </row>
    <row r="502" spans="2:66" ht="20.25">
      <c r="B502" s="193"/>
      <c r="C502" s="27"/>
      <c r="D502" s="27"/>
      <c r="F502" s="204" t="str">
        <f>+O473</f>
        <v>01-01-2021  / 31-01-2021</v>
      </c>
      <c r="G502" s="204"/>
      <c r="H502" s="204"/>
      <c r="I502" s="204"/>
      <c r="J502" s="204"/>
      <c r="K502" s="205" t="s">
        <v>13</v>
      </c>
      <c r="L502" s="205"/>
      <c r="M502" s="205"/>
      <c r="N502" s="205"/>
      <c r="O502" s="205" t="s">
        <v>14</v>
      </c>
      <c r="P502" s="205"/>
      <c r="Q502" s="205">
        <f>COUNTIF(E439:E498,"&gt;0")</f>
        <v>0</v>
      </c>
      <c r="R502" s="205"/>
      <c r="S502" s="7" t="s">
        <v>15</v>
      </c>
      <c r="T502" s="230">
        <f>+AV501</f>
        <v>0</v>
      </c>
      <c r="U502" s="230"/>
      <c r="V502" s="219" t="s">
        <v>101</v>
      </c>
      <c r="W502" s="205"/>
      <c r="X502" s="34" t="s">
        <v>53</v>
      </c>
      <c r="BC502" s="30"/>
      <c r="BD502" s="80">
        <f>IF(AA576="x",1,0)</f>
        <v>0</v>
      </c>
      <c r="BE502" s="80">
        <f>IF(AA576="B",1,0)</f>
        <v>0</v>
      </c>
      <c r="BF502" s="80">
        <f>IF(AA576="BM",1,0)</f>
        <v>0</v>
      </c>
      <c r="BG502" s="81">
        <f>IF(AA576="HT",1,0)</f>
        <v>0</v>
      </c>
      <c r="BH502" s="76">
        <f>IF(AA576="Üİ",1,0)</f>
        <v>0</v>
      </c>
      <c r="BI502" s="27"/>
      <c r="BJ502" s="82">
        <f>IF(AA576="R",1,0)</f>
        <v>0</v>
      </c>
      <c r="BK502" s="83"/>
      <c r="BN502" s="1">
        <f t="shared" si="35"/>
        <v>0</v>
      </c>
    </row>
    <row r="503" spans="2:66" ht="20.25">
      <c r="B503" s="193"/>
      <c r="C503" s="27"/>
      <c r="D503" s="27"/>
      <c r="P503" s="196" t="str">
        <f>+P463</f>
        <v>…../…../202…</v>
      </c>
      <c r="Q503" s="197"/>
      <c r="R503" s="197"/>
      <c r="S503" s="197"/>
      <c r="T503" s="197"/>
      <c r="U503" s="197"/>
      <c r="Y503" s="194" t="s">
        <v>102</v>
      </c>
      <c r="Z503" s="195"/>
      <c r="AA503" s="195"/>
      <c r="AB503" s="195"/>
      <c r="AC503" s="195"/>
      <c r="BC503" s="30"/>
      <c r="BD503" s="80" t="e">
        <f>IF(#REF!="x",1,0)</f>
        <v>#REF!</v>
      </c>
      <c r="BE503" s="80" t="e">
        <f>IF(#REF!="B",1,0)</f>
        <v>#REF!</v>
      </c>
      <c r="BF503" s="80" t="e">
        <f>IF(#REF!="BM",1,0)</f>
        <v>#REF!</v>
      </c>
      <c r="BG503" s="81" t="e">
        <f>IF(#REF!="HT",1,0)</f>
        <v>#REF!</v>
      </c>
      <c r="BH503" s="76" t="e">
        <f>IF(#REF!="Üİ",1,0)</f>
        <v>#REF!</v>
      </c>
      <c r="BI503" s="27"/>
      <c r="BJ503" s="82" t="e">
        <f>IF(#REF!="R",1,0)</f>
        <v>#REF!</v>
      </c>
      <c r="BK503" s="83"/>
      <c r="BN503" s="1">
        <f t="shared" si="35"/>
        <v>0</v>
      </c>
    </row>
    <row r="504" spans="2:63" ht="20.25">
      <c r="B504" s="193"/>
      <c r="C504" s="27"/>
      <c r="D504" s="27"/>
      <c r="P504" s="180" t="str">
        <f>+P465</f>
        <v>Puantajı Hazrlayan</v>
      </c>
      <c r="Q504" s="33"/>
      <c r="R504" s="33"/>
      <c r="S504" s="33"/>
      <c r="T504" s="33"/>
      <c r="U504" s="33"/>
      <c r="W504" s="181"/>
      <c r="X504" s="180"/>
      <c r="Y504" s="112" t="str">
        <f>+Y465</f>
        <v>Konrol / Onay</v>
      </c>
      <c r="Z504" s="8"/>
      <c r="AA504" s="8"/>
      <c r="AB504" s="8"/>
      <c r="AC504" s="8"/>
      <c r="BC504" s="30"/>
      <c r="BD504" s="80"/>
      <c r="BE504" s="80"/>
      <c r="BF504" s="80"/>
      <c r="BG504" s="81"/>
      <c r="BH504" s="76"/>
      <c r="BI504" s="27"/>
      <c r="BJ504" s="82"/>
      <c r="BK504" s="83"/>
    </row>
    <row r="505" spans="2:63" ht="20.25">
      <c r="B505" s="193"/>
      <c r="C505" s="27"/>
      <c r="D505" s="27"/>
      <c r="P505" s="32" t="str">
        <f>+P466</f>
        <v>a</v>
      </c>
      <c r="Q505" s="33"/>
      <c r="R505" s="33"/>
      <c r="S505" s="33"/>
      <c r="T505" s="33"/>
      <c r="U505" s="33"/>
      <c r="W505" s="181"/>
      <c r="X505" s="180"/>
      <c r="Y505" s="112" t="str">
        <f>+Y466</f>
        <v>c</v>
      </c>
      <c r="Z505" s="8"/>
      <c r="AA505" s="8"/>
      <c r="AB505" s="8"/>
      <c r="AC505" s="8"/>
      <c r="BC505" s="30"/>
      <c r="BD505" s="80"/>
      <c r="BE505" s="80"/>
      <c r="BF505" s="80"/>
      <c r="BG505" s="81"/>
      <c r="BH505" s="76"/>
      <c r="BI505" s="27"/>
      <c r="BJ505" s="82"/>
      <c r="BK505" s="83"/>
    </row>
    <row r="506" spans="2:63" ht="20.25">
      <c r="B506" s="193"/>
      <c r="C506" s="27"/>
      <c r="D506" s="27"/>
      <c r="P506" s="32" t="str">
        <f>+P467</f>
        <v>b</v>
      </c>
      <c r="Q506" s="33"/>
      <c r="R506" s="33"/>
      <c r="S506" s="33"/>
      <c r="T506" s="33"/>
      <c r="U506" s="33"/>
      <c r="W506" s="181"/>
      <c r="X506" s="180"/>
      <c r="Y506" s="112" t="str">
        <f>+Y467</f>
        <v>d</v>
      </c>
      <c r="Z506" s="8"/>
      <c r="AA506" s="8"/>
      <c r="AB506" s="8"/>
      <c r="AC506" s="8"/>
      <c r="BC506" s="30"/>
      <c r="BD506" s="80"/>
      <c r="BE506" s="80"/>
      <c r="BF506" s="80"/>
      <c r="BG506" s="81"/>
      <c r="BH506" s="76"/>
      <c r="BI506" s="27"/>
      <c r="BJ506" s="82"/>
      <c r="BK506" s="83"/>
    </row>
    <row r="507" spans="2:63" ht="20.25">
      <c r="B507" s="193"/>
      <c r="C507" s="27"/>
      <c r="D507" s="27"/>
      <c r="P507" s="32"/>
      <c r="Q507" s="33"/>
      <c r="R507" s="33"/>
      <c r="S507" s="33"/>
      <c r="T507" s="33"/>
      <c r="U507" s="33"/>
      <c r="W507" s="181"/>
      <c r="X507" s="180"/>
      <c r="Y507" s="112"/>
      <c r="Z507" s="8"/>
      <c r="AA507" s="8"/>
      <c r="AB507" s="8"/>
      <c r="AC507" s="8"/>
      <c r="BC507" s="30"/>
      <c r="BD507" s="80"/>
      <c r="BE507" s="80"/>
      <c r="BF507" s="80"/>
      <c r="BG507" s="81"/>
      <c r="BH507" s="76"/>
      <c r="BI507" s="27"/>
      <c r="BJ507" s="82"/>
      <c r="BK507" s="83"/>
    </row>
    <row r="508" spans="2:63" ht="20.25">
      <c r="B508" s="193"/>
      <c r="C508" s="27"/>
      <c r="D508" s="27"/>
      <c r="P508" s="32"/>
      <c r="Q508" s="33"/>
      <c r="R508" s="33"/>
      <c r="S508" s="33"/>
      <c r="T508" s="33"/>
      <c r="U508" s="33"/>
      <c r="W508" s="181"/>
      <c r="X508" s="180"/>
      <c r="Y508" s="112"/>
      <c r="Z508" s="8"/>
      <c r="AA508" s="8"/>
      <c r="AB508" s="8"/>
      <c r="AC508" s="8"/>
      <c r="BC508" s="30"/>
      <c r="BD508" s="80"/>
      <c r="BE508" s="80"/>
      <c r="BF508" s="80"/>
      <c r="BG508" s="81"/>
      <c r="BH508" s="76"/>
      <c r="BI508" s="27"/>
      <c r="BJ508" s="82"/>
      <c r="BK508" s="83"/>
    </row>
    <row r="509" spans="2:63" ht="20.25">
      <c r="B509" s="27"/>
      <c r="C509" s="27"/>
      <c r="D509" s="27"/>
      <c r="BA509" s="27"/>
      <c r="BB509" s="27"/>
      <c r="BC509" s="30"/>
      <c r="BD509" s="80"/>
      <c r="BE509" s="80"/>
      <c r="BF509" s="80"/>
      <c r="BG509" s="81"/>
      <c r="BH509" s="76"/>
      <c r="BI509" s="27"/>
      <c r="BJ509" s="82"/>
      <c r="BK509" s="83"/>
    </row>
    <row r="510" spans="2:63" ht="20.25">
      <c r="B510" s="27"/>
      <c r="C510" s="208" t="s">
        <v>16</v>
      </c>
      <c r="D510" s="192"/>
      <c r="F510" s="202"/>
      <c r="G510" s="202"/>
      <c r="H510" s="202"/>
      <c r="I510" s="202"/>
      <c r="J510" s="202"/>
      <c r="K510" s="202"/>
      <c r="L510" s="202"/>
      <c r="M510" s="202"/>
      <c r="N510" s="202"/>
      <c r="O510" s="202"/>
      <c r="P510" s="202"/>
      <c r="Q510" s="202"/>
      <c r="R510" s="202"/>
      <c r="S510" s="202"/>
      <c r="T510" s="202"/>
      <c r="U510" s="202"/>
      <c r="V510" s="202"/>
      <c r="W510" s="202"/>
      <c r="X510" s="202"/>
      <c r="Y510" s="202"/>
      <c r="BA510" s="27"/>
      <c r="BB510" s="27"/>
      <c r="BC510" s="30"/>
      <c r="BD510" s="80"/>
      <c r="BE510" s="80"/>
      <c r="BF510" s="80"/>
      <c r="BG510" s="81"/>
      <c r="BH510" s="76"/>
      <c r="BI510" s="27"/>
      <c r="BJ510" s="82"/>
      <c r="BK510" s="83"/>
    </row>
    <row r="511" spans="2:63" ht="20.25">
      <c r="B511" s="27" t="str">
        <f>CONCATENATE(AT511," ",AV511)</f>
        <v>Sayfa 3</v>
      </c>
      <c r="C511" s="208"/>
      <c r="D511" s="192"/>
      <c r="J511" s="1"/>
      <c r="N511" s="1"/>
      <c r="U511" s="1"/>
      <c r="AB511" s="1"/>
      <c r="AI511" s="1"/>
      <c r="AT511" s="214" t="s">
        <v>50</v>
      </c>
      <c r="AU511" s="214"/>
      <c r="AV511" s="1">
        <v>3</v>
      </c>
      <c r="AX511" s="70"/>
      <c r="AY511" s="1">
        <v>1</v>
      </c>
      <c r="BA511" s="27"/>
      <c r="BB511" s="27"/>
      <c r="BC511" s="30"/>
      <c r="BD511" s="80"/>
      <c r="BE511" s="80"/>
      <c r="BF511" s="80"/>
      <c r="BG511" s="81"/>
      <c r="BH511" s="76"/>
      <c r="BI511" s="27"/>
      <c r="BJ511" s="82"/>
      <c r="BK511" s="83"/>
    </row>
    <row r="512" spans="2:63" ht="44.25" customHeight="1">
      <c r="B512" s="74"/>
      <c r="C512" s="208"/>
      <c r="D512" s="110"/>
      <c r="E512" s="209" t="s">
        <v>44</v>
      </c>
      <c r="F512" s="209"/>
      <c r="G512" s="55" t="s">
        <v>0</v>
      </c>
      <c r="H512" s="210">
        <f>+$H$435</f>
        <v>0</v>
      </c>
      <c r="I512" s="211"/>
      <c r="J512" s="212"/>
      <c r="K512" s="213" t="s">
        <v>3</v>
      </c>
      <c r="L512" s="213"/>
      <c r="M512" s="213"/>
      <c r="N512" s="5" t="s">
        <v>0</v>
      </c>
      <c r="O512" s="242" t="str">
        <f>+$O$435</f>
        <v>01-01-2021  / 31-01-2021</v>
      </c>
      <c r="P512" s="243"/>
      <c r="Q512" s="243"/>
      <c r="R512" s="243"/>
      <c r="S512" s="243"/>
      <c r="T512" s="243"/>
      <c r="U512" s="243"/>
      <c r="V512" s="244"/>
      <c r="W512" s="223" t="str">
        <f>+$W$435</f>
        <v>Ocak</v>
      </c>
      <c r="X512" s="224"/>
      <c r="Y512" s="224"/>
      <c r="Z512" s="225"/>
      <c r="AA512" s="221"/>
      <c r="AB512" s="221"/>
      <c r="AC512" s="221"/>
      <c r="AD512" s="221"/>
      <c r="AE512" s="221"/>
      <c r="AF512" s="221"/>
      <c r="AG512" s="221"/>
      <c r="AH512" s="221"/>
      <c r="AI512" s="221"/>
      <c r="AJ512" s="221"/>
      <c r="AK512" s="221"/>
      <c r="AL512" s="221"/>
      <c r="AM512" s="221"/>
      <c r="AN512" s="221"/>
      <c r="AO512" s="221"/>
      <c r="AP512" s="221"/>
      <c r="AQ512" s="221"/>
      <c r="AR512" s="221"/>
      <c r="AS512" s="221"/>
      <c r="AT512" s="221"/>
      <c r="AU512" s="221"/>
      <c r="AV512" s="221"/>
      <c r="AW512" s="221"/>
      <c r="AX512" s="221"/>
      <c r="AY512" s="221"/>
      <c r="AZ512" s="222"/>
      <c r="BA512" s="27"/>
      <c r="BB512" s="27"/>
      <c r="BC512" s="30"/>
      <c r="BD512" s="80"/>
      <c r="BE512" s="80"/>
      <c r="BF512" s="80"/>
      <c r="BG512" s="81"/>
      <c r="BH512" s="76"/>
      <c r="BI512" s="27"/>
      <c r="BJ512" s="82"/>
      <c r="BK512" s="83"/>
    </row>
    <row r="513" spans="2:63" ht="19.5">
      <c r="B513" s="74"/>
      <c r="C513" s="208"/>
      <c r="D513" s="110"/>
      <c r="E513" s="190"/>
      <c r="F513" s="107"/>
      <c r="G513" s="104"/>
      <c r="H513" s="104"/>
      <c r="I513" s="104"/>
      <c r="J513" s="104"/>
      <c r="K513" s="116">
        <f>+K436</f>
        <v>1</v>
      </c>
      <c r="L513" s="116">
        <f aca="true" t="shared" si="40" ref="L513:AO513">+L436</f>
        <v>1</v>
      </c>
      <c r="M513" s="116">
        <f t="shared" si="40"/>
        <v>1</v>
      </c>
      <c r="N513" s="116">
        <f t="shared" si="40"/>
        <v>2</v>
      </c>
      <c r="O513" s="116">
        <f t="shared" si="40"/>
        <v>2</v>
      </c>
      <c r="P513" s="116">
        <f t="shared" si="40"/>
        <v>2</v>
      </c>
      <c r="Q513" s="116">
        <f t="shared" si="40"/>
        <v>2</v>
      </c>
      <c r="R513" s="116">
        <f t="shared" si="40"/>
        <v>2</v>
      </c>
      <c r="S513" s="116">
        <f t="shared" si="40"/>
        <v>2</v>
      </c>
      <c r="T513" s="116">
        <f t="shared" si="40"/>
        <v>2</v>
      </c>
      <c r="U513" s="116">
        <f t="shared" si="40"/>
        <v>3</v>
      </c>
      <c r="V513" s="116">
        <f t="shared" si="40"/>
        <v>3</v>
      </c>
      <c r="W513" s="116">
        <f t="shared" si="40"/>
        <v>3</v>
      </c>
      <c r="X513" s="116">
        <f t="shared" si="40"/>
        <v>3</v>
      </c>
      <c r="Y513" s="116">
        <f t="shared" si="40"/>
        <v>3</v>
      </c>
      <c r="Z513" s="116">
        <f t="shared" si="40"/>
        <v>3</v>
      </c>
      <c r="AA513" s="116">
        <f t="shared" si="40"/>
        <v>3</v>
      </c>
      <c r="AB513" s="116">
        <f t="shared" si="40"/>
        <v>4</v>
      </c>
      <c r="AC513" s="116">
        <f t="shared" si="40"/>
        <v>4</v>
      </c>
      <c r="AD513" s="116">
        <f t="shared" si="40"/>
        <v>4</v>
      </c>
      <c r="AE513" s="116">
        <f t="shared" si="40"/>
        <v>4</v>
      </c>
      <c r="AF513" s="116">
        <f t="shared" si="40"/>
        <v>4</v>
      </c>
      <c r="AG513" s="116">
        <f t="shared" si="40"/>
        <v>4</v>
      </c>
      <c r="AH513" s="116">
        <f t="shared" si="40"/>
        <v>4</v>
      </c>
      <c r="AI513" s="116">
        <f t="shared" si="40"/>
        <v>5</v>
      </c>
      <c r="AJ513" s="116">
        <f t="shared" si="40"/>
        <v>5</v>
      </c>
      <c r="AK513" s="116">
        <f t="shared" si="40"/>
        <v>5</v>
      </c>
      <c r="AL513" s="116">
        <f t="shared" si="40"/>
        <v>5</v>
      </c>
      <c r="AM513" s="116">
        <f t="shared" si="40"/>
        <v>5</v>
      </c>
      <c r="AN513" s="116">
        <f t="shared" si="40"/>
        <v>5</v>
      </c>
      <c r="AO513" s="116">
        <f t="shared" si="40"/>
        <v>5</v>
      </c>
      <c r="AP513" s="98"/>
      <c r="AQ513" s="98"/>
      <c r="AR513" s="98"/>
      <c r="AS513" s="98"/>
      <c r="AT513" s="98"/>
      <c r="AU513" s="98"/>
      <c r="AV513" s="98"/>
      <c r="AW513" s="98"/>
      <c r="AX513" s="98"/>
      <c r="AY513" s="98"/>
      <c r="AZ513" s="108"/>
      <c r="BA513" s="27"/>
      <c r="BB513" s="27"/>
      <c r="BC513" s="30"/>
      <c r="BD513" s="80"/>
      <c r="BE513" s="80"/>
      <c r="BF513" s="80"/>
      <c r="BG513" s="81"/>
      <c r="BH513" s="76"/>
      <c r="BI513" s="27"/>
      <c r="BJ513" s="82"/>
      <c r="BK513" s="83"/>
    </row>
    <row r="514" spans="2:63" ht="49.5">
      <c r="B514" s="215">
        <f>+B476</f>
        <v>0</v>
      </c>
      <c r="C514" s="208"/>
      <c r="D514" s="28"/>
      <c r="E514" s="36"/>
      <c r="F514" s="227" t="s">
        <v>4</v>
      </c>
      <c r="G514" s="228"/>
      <c r="H514" s="228"/>
      <c r="I514" s="228"/>
      <c r="J514" s="229"/>
      <c r="K514" s="6" t="str">
        <f>+$K$437</f>
        <v>Cuma</v>
      </c>
      <c r="L514" s="6" t="str">
        <f>+$L$437</f>
        <v>Cumartesi</v>
      </c>
      <c r="M514" s="6" t="str">
        <f>+$M$437</f>
        <v>Pazar</v>
      </c>
      <c r="N514" s="6" t="str">
        <f>+$N$437</f>
        <v>Pazartesi</v>
      </c>
      <c r="O514" s="6" t="str">
        <f>+$O$437</f>
        <v>Salı</v>
      </c>
      <c r="P514" s="6" t="str">
        <f>+$P$437</f>
        <v>Çarşamba</v>
      </c>
      <c r="Q514" s="6" t="str">
        <f>+$Q$437</f>
        <v>Perşembe</v>
      </c>
      <c r="R514" s="6" t="str">
        <f>+$R$437</f>
        <v>Cuma</v>
      </c>
      <c r="S514" s="6" t="str">
        <f>+$S$437</f>
        <v>Cumartesi</v>
      </c>
      <c r="T514" s="6" t="str">
        <f>+$T$437</f>
        <v>Pazar</v>
      </c>
      <c r="U514" s="6" t="str">
        <f>+$U$437</f>
        <v>Pazartesi</v>
      </c>
      <c r="V514" s="6" t="str">
        <f>+$V$437</f>
        <v>Salı</v>
      </c>
      <c r="W514" s="6" t="str">
        <f>+$W$437</f>
        <v>Çarşamba</v>
      </c>
      <c r="X514" s="6" t="str">
        <f>+$X$437</f>
        <v>Perşembe</v>
      </c>
      <c r="Y514" s="6" t="str">
        <f>+$Y$437</f>
        <v>Cuma</v>
      </c>
      <c r="Z514" s="6" t="str">
        <f>+$Z$437</f>
        <v>Cumartesi</v>
      </c>
      <c r="AA514" s="6" t="str">
        <f>+$AA$437</f>
        <v>Pazar</v>
      </c>
      <c r="AB514" s="6" t="str">
        <f>+$AB$437</f>
        <v>Pazartesi</v>
      </c>
      <c r="AC514" s="6" t="str">
        <f>+$AC$437</f>
        <v>Salı</v>
      </c>
      <c r="AD514" s="6" t="str">
        <f>+$AD$437</f>
        <v>Çarşamba</v>
      </c>
      <c r="AE514" s="6" t="str">
        <f>+$AE$437</f>
        <v>Perşembe</v>
      </c>
      <c r="AF514" s="6" t="str">
        <f>+$AF$437</f>
        <v>Cuma</v>
      </c>
      <c r="AG514" s="6" t="str">
        <f>+$AG$437</f>
        <v>Cumartesi</v>
      </c>
      <c r="AH514" s="6" t="str">
        <f>+$AH$437</f>
        <v>Pazar</v>
      </c>
      <c r="AI514" s="6" t="str">
        <f>+$AI$437</f>
        <v>Pazartesi</v>
      </c>
      <c r="AJ514" s="6" t="str">
        <f>+$AJ$437</f>
        <v>Salı</v>
      </c>
      <c r="AK514" s="6" t="str">
        <f>+$AK$437</f>
        <v>Çarşamba</v>
      </c>
      <c r="AL514" s="6" t="str">
        <f>+$AL$437</f>
        <v>Perşembe</v>
      </c>
      <c r="AM514" s="6" t="str">
        <f>+$AM$437</f>
        <v>Cuma</v>
      </c>
      <c r="AN514" s="6" t="str">
        <f>+$AN$437</f>
        <v>Cumartesi</v>
      </c>
      <c r="AO514" s="6" t="str">
        <f>+$AO$437</f>
        <v>Pazar</v>
      </c>
      <c r="AP514" s="203" t="s">
        <v>78</v>
      </c>
      <c r="AQ514" s="203" t="s">
        <v>79</v>
      </c>
      <c r="AR514" s="203" t="s">
        <v>80</v>
      </c>
      <c r="AS514" s="203" t="s">
        <v>81</v>
      </c>
      <c r="AT514" s="203" t="s">
        <v>82</v>
      </c>
      <c r="AU514" s="203" t="s">
        <v>100</v>
      </c>
      <c r="AV514" s="206" t="s">
        <v>83</v>
      </c>
      <c r="AW514" s="203" t="s">
        <v>69</v>
      </c>
      <c r="AX514" s="203" t="s">
        <v>68</v>
      </c>
      <c r="AY514" s="200" t="s">
        <v>69</v>
      </c>
      <c r="AZ514" s="246" t="s">
        <v>70</v>
      </c>
      <c r="BA514" s="27"/>
      <c r="BB514" s="27"/>
      <c r="BC514" s="30"/>
      <c r="BD514" s="80"/>
      <c r="BE514" s="80"/>
      <c r="BF514" s="80"/>
      <c r="BG514" s="81"/>
      <c r="BH514" s="76"/>
      <c r="BI514" s="27"/>
      <c r="BJ514" s="82"/>
      <c r="BK514" s="83"/>
    </row>
    <row r="515" spans="2:63" ht="24">
      <c r="B515" s="215"/>
      <c r="C515" s="28"/>
      <c r="D515" s="28"/>
      <c r="E515" s="66" t="s">
        <v>1</v>
      </c>
      <c r="F515" s="67" t="s">
        <v>2</v>
      </c>
      <c r="G515" s="68"/>
      <c r="H515" s="69" t="s">
        <v>54</v>
      </c>
      <c r="I515" s="67" t="s">
        <v>55</v>
      </c>
      <c r="J515" s="67" t="s">
        <v>56</v>
      </c>
      <c r="K515" s="189">
        <f>+$K$438</f>
        <v>1</v>
      </c>
      <c r="L515" s="189">
        <f>+$L$438</f>
        <v>2</v>
      </c>
      <c r="M515" s="189">
        <f>+$M$438</f>
        <v>3</v>
      </c>
      <c r="N515" s="189">
        <f>+$N$438</f>
        <v>4</v>
      </c>
      <c r="O515" s="189">
        <f>+$O$438</f>
        <v>5</v>
      </c>
      <c r="P515" s="189">
        <f>+$P$438</f>
        <v>6</v>
      </c>
      <c r="Q515" s="189">
        <f>+$Q$438</f>
        <v>7</v>
      </c>
      <c r="R515" s="189">
        <f>+$R$438</f>
        <v>8</v>
      </c>
      <c r="S515" s="189">
        <f>+$S$438</f>
        <v>9</v>
      </c>
      <c r="T515" s="189">
        <f>+$T$438</f>
        <v>10</v>
      </c>
      <c r="U515" s="189">
        <f>+$U$438</f>
        <v>11</v>
      </c>
      <c r="V515" s="189">
        <f>+$V$438</f>
        <v>12</v>
      </c>
      <c r="W515" s="189">
        <f>+$W$438</f>
        <v>13</v>
      </c>
      <c r="X515" s="189">
        <f>+$X$438</f>
        <v>14</v>
      </c>
      <c r="Y515" s="189">
        <f>+$Y$438</f>
        <v>15</v>
      </c>
      <c r="Z515" s="189">
        <f>+$Z$438</f>
        <v>16</v>
      </c>
      <c r="AA515" s="189">
        <f>+$AA$438</f>
        <v>17</v>
      </c>
      <c r="AB515" s="189">
        <f>+$AB$438</f>
        <v>18</v>
      </c>
      <c r="AC515" s="189">
        <f>+$AC$438</f>
        <v>19</v>
      </c>
      <c r="AD515" s="189">
        <f>+$AD$438</f>
        <v>20</v>
      </c>
      <c r="AE515" s="189">
        <f>+$AE$438</f>
        <v>21</v>
      </c>
      <c r="AF515" s="189">
        <f>+$AF$438</f>
        <v>22</v>
      </c>
      <c r="AG515" s="189">
        <f>+$AG$438</f>
        <v>23</v>
      </c>
      <c r="AH515" s="189">
        <f>+$AH$438</f>
        <v>24</v>
      </c>
      <c r="AI515" s="189">
        <f>+$AI$438</f>
        <v>25</v>
      </c>
      <c r="AJ515" s="189">
        <f>+$AJ$438</f>
        <v>26</v>
      </c>
      <c r="AK515" s="189">
        <f>+$AK$438</f>
        <v>27</v>
      </c>
      <c r="AL515" s="189">
        <f>+$AL$438</f>
        <v>28</v>
      </c>
      <c r="AM515" s="189">
        <f>+$AM$438</f>
        <v>29</v>
      </c>
      <c r="AN515" s="189">
        <f>+$AN$438</f>
        <v>30</v>
      </c>
      <c r="AO515" s="189">
        <f>+$AO$438</f>
        <v>31</v>
      </c>
      <c r="AP515" s="201"/>
      <c r="AQ515" s="201"/>
      <c r="AR515" s="201"/>
      <c r="AS515" s="201"/>
      <c r="AT515" s="201"/>
      <c r="AU515" s="201"/>
      <c r="AV515" s="207"/>
      <c r="AW515" s="201"/>
      <c r="AX515" s="201"/>
      <c r="AY515" s="201"/>
      <c r="AZ515" s="247"/>
      <c r="BA515" s="74"/>
      <c r="BB515" s="74"/>
      <c r="BC515" s="30"/>
      <c r="BD515" s="80"/>
      <c r="BE515" s="80"/>
      <c r="BF515" s="80"/>
      <c r="BG515" s="81"/>
      <c r="BH515" s="76"/>
      <c r="BI515" s="27"/>
      <c r="BJ515" s="82"/>
      <c r="BK515" s="83"/>
    </row>
    <row r="516" spans="2:63" ht="39.75" customHeight="1">
      <c r="B516" s="215"/>
      <c r="C516" s="28">
        <f aca="true" t="shared" si="41" ref="C516:C537">IF(F516="","",COUNTIF($F$439:$F$576,F516))</f>
      </c>
      <c r="D516" s="28"/>
      <c r="E516" s="3">
        <f>IF(AY516&lt;=0,"",IF(E498="",1,E498+1))</f>
      </c>
      <c r="F516" s="35"/>
      <c r="G516" s="78">
        <f>IF(ISERROR(VLOOKUP($F516,'Öğrenci Listesi'!$H$15:$O$577,7,FALSE)),0,VLOOKUP($F516,'Öğrenci Listesi'!$H$15:$O$577,7,FALSE))</f>
        <v>0</v>
      </c>
      <c r="H516" s="78">
        <f>IF(ISERROR(VLOOKUP($F516,'Öğrenci Listesi'!$H$15:$O$577,2,FALSE)),0,VLOOKUP($F516,'Öğrenci Listesi'!$H$15:$O$577,2,FALSE))</f>
        <v>0</v>
      </c>
      <c r="I516" s="78">
        <f>IF(ISERROR(VLOOKUP($F516,'Öğrenci Listesi'!$H$15:$O$577,3,FALSE)),0,VLOOKUP($F516,'Öğrenci Listesi'!$H$15:$O$577,3,FALSE))</f>
        <v>0</v>
      </c>
      <c r="J516" s="78">
        <f>IF(ISERROR(VLOOKUP($F516,'Öğrenci Listesi'!$H$15:$O$577,4,FALSE)),0,VLOOKUP($F516,'Öğrenci Listesi'!$H$15:$O$577,4,FALSE))</f>
        <v>0</v>
      </c>
      <c r="K516" s="134"/>
      <c r="L516" s="134"/>
      <c r="M516" s="134"/>
      <c r="N516" s="134"/>
      <c r="O516" s="134"/>
      <c r="P516" s="134"/>
      <c r="Q516" s="134"/>
      <c r="R516" s="134"/>
      <c r="S516" s="134"/>
      <c r="T516" s="134"/>
      <c r="U516" s="134"/>
      <c r="V516" s="134"/>
      <c r="W516" s="134"/>
      <c r="X516" s="134"/>
      <c r="Y516" s="134"/>
      <c r="Z516" s="134"/>
      <c r="AA516" s="134"/>
      <c r="AB516" s="134"/>
      <c r="AC516" s="134"/>
      <c r="AD516" s="134"/>
      <c r="AE516" s="134"/>
      <c r="AF516" s="134"/>
      <c r="AG516" s="134"/>
      <c r="AH516" s="134"/>
      <c r="AI516" s="134"/>
      <c r="AJ516" s="134"/>
      <c r="AK516" s="134"/>
      <c r="AL516" s="134"/>
      <c r="AM516" s="134"/>
      <c r="AN516" s="134"/>
      <c r="AO516" s="134"/>
      <c r="AP516" s="182">
        <f>IF(SUMIF($K$436:$AO$436,1,$K516:AO516)&gt;0.5,"HATALI",SUMIF($K$436:$AO$436,1,$K516:AO516))</f>
        <v>0</v>
      </c>
      <c r="AQ516" s="183">
        <f>IF(SUMIF($K$436:$AO$436,2,$K516:AO516)&gt;0.5,"HATALI",SUMIF($K$436:$AO$436,2,$K516:AO516))</f>
        <v>0</v>
      </c>
      <c r="AR516" s="186">
        <f>IF(SUMIF($K$436:$AO$436,3,$K516:AO516)&gt;0.5,"HATALI",SUMIF($K$436:$AO$436,3,$K516:AO516))</f>
        <v>0</v>
      </c>
      <c r="AS516" s="187">
        <f>IF(SUMIF($K$436:$AO$436,4,$K516:AO516)&gt;0.5,"HATALI",SUMIF($K$436:$AO$436,4,$K516:AO516))</f>
        <v>0</v>
      </c>
      <c r="AT516" s="184">
        <f>IF(SUMIF($K$436:$AO$436,5,$K516:AO516)&gt;0.5,"HATALI",SUMIF($K$436:$AO$436,5,$K516:AO516))</f>
        <v>0</v>
      </c>
      <c r="AU516" s="185">
        <f>IF(SUMIF($K$436:$AO$436,6,$K516:AP516)&gt;0.5,"HATALI",SUMIF($K$436:$AO$436,6,$K516:AP516))</f>
        <v>0</v>
      </c>
      <c r="AV516" s="131">
        <f>SUM(AP516:AT516)*24</f>
        <v>0</v>
      </c>
      <c r="AW516" s="25">
        <f>ROUNDUP(AV516/7.5,0)</f>
        <v>0</v>
      </c>
      <c r="AX516" s="25">
        <f>COUNTIF(K516:AO516,$AN$434)</f>
        <v>0</v>
      </c>
      <c r="AY516" s="79">
        <f>IF(SUM(AP516+AQ516+AS516+AT516+AV516+AW516+AX516)&gt;30,30,SUM(AQ516+AS516+AT516+AV516+AW516+AX516+AP516))</f>
        <v>0</v>
      </c>
      <c r="AZ516" s="24">
        <f>IF(AX516&lt;=0,+AQ516+AS516+AT516+AV516+AW516+(AP516*2),(AX516*3)+AQ516+AS516+AT516+AV516+AW516+(AP516*2))</f>
        <v>0</v>
      </c>
      <c r="BA516" s="27"/>
      <c r="BB516" s="27"/>
      <c r="BC516" s="30"/>
      <c r="BD516" s="80"/>
      <c r="BE516" s="80"/>
      <c r="BF516" s="80"/>
      <c r="BG516" s="81"/>
      <c r="BH516" s="76"/>
      <c r="BI516" s="27"/>
      <c r="BJ516" s="82"/>
      <c r="BK516" s="83"/>
    </row>
    <row r="517" spans="2:63" ht="39.75" customHeight="1">
      <c r="B517" s="215"/>
      <c r="C517" s="28">
        <f t="shared" si="41"/>
      </c>
      <c r="D517" s="28"/>
      <c r="E517" s="3">
        <f aca="true" t="shared" si="42" ref="E517:E537">IF(AY517&lt;=0,"",E516+1)</f>
      </c>
      <c r="F517" s="35"/>
      <c r="G517" s="78">
        <f>IF(ISERROR(VLOOKUP($F517,'Öğrenci Listesi'!$H$15:$O$577,7,FALSE)),0,VLOOKUP($F517,'Öğrenci Listesi'!$H$15:$O$577,7,FALSE))</f>
        <v>0</v>
      </c>
      <c r="H517" s="78">
        <f>IF(ISERROR(VLOOKUP($F517,'Öğrenci Listesi'!$H$15:$O$577,2,FALSE)),0,VLOOKUP($F517,'Öğrenci Listesi'!$H$15:$O$577,2,FALSE))</f>
        <v>0</v>
      </c>
      <c r="I517" s="78">
        <f>IF(ISERROR(VLOOKUP($F517,'Öğrenci Listesi'!$H$15:$O$577,3,FALSE)),0,VLOOKUP($F517,'Öğrenci Listesi'!$H$15:$O$577,3,FALSE))</f>
        <v>0</v>
      </c>
      <c r="J517" s="78">
        <f>IF(ISERROR(VLOOKUP($F517,'Öğrenci Listesi'!$H$15:$O$577,4,FALSE)),0,VLOOKUP($F517,'Öğrenci Listesi'!$H$15:$O$577,4,FALSE))</f>
        <v>0</v>
      </c>
      <c r="K517" s="134"/>
      <c r="L517" s="134"/>
      <c r="M517" s="134"/>
      <c r="N517" s="134"/>
      <c r="O517" s="134"/>
      <c r="P517" s="134"/>
      <c r="Q517" s="134"/>
      <c r="R517" s="134"/>
      <c r="S517" s="134"/>
      <c r="T517" s="134"/>
      <c r="U517" s="134"/>
      <c r="V517" s="134"/>
      <c r="W517" s="134"/>
      <c r="X517" s="134"/>
      <c r="Y517" s="134"/>
      <c r="Z517" s="134"/>
      <c r="AA517" s="134"/>
      <c r="AB517" s="134"/>
      <c r="AC517" s="134"/>
      <c r="AD517" s="134"/>
      <c r="AE517" s="134"/>
      <c r="AF517" s="134"/>
      <c r="AG517" s="134"/>
      <c r="AH517" s="134"/>
      <c r="AI517" s="134"/>
      <c r="AJ517" s="134"/>
      <c r="AK517" s="134"/>
      <c r="AL517" s="134"/>
      <c r="AM517" s="134"/>
      <c r="AN517" s="134"/>
      <c r="AO517" s="134"/>
      <c r="AP517" s="182">
        <f>IF(SUMIF($K$436:$AO$436,1,$K517:AO517)&gt;0.5,"HATALI",SUMIF($K$436:$AO$436,1,$K517:AO517))</f>
        <v>0</v>
      </c>
      <c r="AQ517" s="183">
        <f>IF(SUMIF($K$436:$AO$436,2,$K517:AO517)&gt;0.5,"HATALI",SUMIF($K$436:$AO$436,2,$K517:AO517))</f>
        <v>0</v>
      </c>
      <c r="AR517" s="186">
        <f>IF(SUMIF($K$436:$AO$436,3,$K517:AO517)&gt;0.5,"HATALI",SUMIF($K$436:$AO$436,3,$K517:AO517))</f>
        <v>0</v>
      </c>
      <c r="AS517" s="187">
        <f>IF(SUMIF($K$436:$AO$436,4,$K517:AO517)&gt;0.5,"HATALI",SUMIF($K$436:$AO$436,4,$K517:AO517))</f>
        <v>0</v>
      </c>
      <c r="AT517" s="184">
        <f>IF(SUMIF($K$436:$AO$436,5,$K517:AO517)&gt;0.5,"HATALI",SUMIF($K$436:$AO$436,5,$K517:AO517))</f>
        <v>0</v>
      </c>
      <c r="AU517" s="185">
        <f>IF(SUMIF($K$436:$AO$436,6,$K517:AP517)&gt;0.5,"HATALI",SUMIF($K$436:$AO$436,6,$K517:AP517))</f>
        <v>0</v>
      </c>
      <c r="AV517" s="131">
        <f aca="true" t="shared" si="43" ref="AV517:AV537">SUM(AP517:AT517)*24</f>
        <v>0</v>
      </c>
      <c r="AW517" s="25">
        <f aca="true" t="shared" si="44" ref="AW517:AW537">ROUNDUP(AV517/7.5,0)</f>
        <v>0</v>
      </c>
      <c r="AX517" s="25">
        <f aca="true" t="shared" si="45" ref="AX517:AX537">COUNTIF(K517:AO517,$AN$434)</f>
        <v>0</v>
      </c>
      <c r="AY517" s="79">
        <f aca="true" t="shared" si="46" ref="AY517:AY537">IF(SUM(AP517+AQ517+AS517+AT517+AV517+AW517+AX517)&gt;30,30,SUM(AQ517+AS517+AT517+AV517+AW517+AX517+AP517))</f>
        <v>0</v>
      </c>
      <c r="AZ517" s="24">
        <f aca="true" t="shared" si="47" ref="AZ517:AZ537">IF(AX517&lt;=0,+AQ517+AS517+AT517+AV517+AW517+(AP517*2),(AX517*3)+AQ517+AS517+AT517+AV517+AW517+(AP517*2))</f>
        <v>0</v>
      </c>
      <c r="BA517" s="27"/>
      <c r="BB517" s="27"/>
      <c r="BC517" s="30"/>
      <c r="BD517" s="80"/>
      <c r="BE517" s="80"/>
      <c r="BF517" s="80"/>
      <c r="BG517" s="81"/>
      <c r="BH517" s="76"/>
      <c r="BI517" s="27"/>
      <c r="BJ517" s="82"/>
      <c r="BK517" s="83"/>
    </row>
    <row r="518" spans="2:63" ht="39.75" customHeight="1">
      <c r="B518" s="215"/>
      <c r="C518" s="28">
        <f t="shared" si="41"/>
      </c>
      <c r="D518" s="28"/>
      <c r="E518" s="3">
        <f t="shared" si="42"/>
      </c>
      <c r="F518" s="35"/>
      <c r="G518" s="78">
        <f>IF(ISERROR(VLOOKUP($F518,'Öğrenci Listesi'!$H$15:$O$577,7,FALSE)),0,VLOOKUP($F518,'Öğrenci Listesi'!$H$15:$O$577,7,FALSE))</f>
        <v>0</v>
      </c>
      <c r="H518" s="78">
        <f>IF(ISERROR(VLOOKUP($F518,'Öğrenci Listesi'!$H$15:$O$577,2,FALSE)),0,VLOOKUP($F518,'Öğrenci Listesi'!$H$15:$O$577,2,FALSE))</f>
        <v>0</v>
      </c>
      <c r="I518" s="78">
        <f>IF(ISERROR(VLOOKUP($F518,'Öğrenci Listesi'!$H$15:$O$577,3,FALSE)),0,VLOOKUP($F518,'Öğrenci Listesi'!$H$15:$O$577,3,FALSE))</f>
        <v>0</v>
      </c>
      <c r="J518" s="78">
        <f>IF(ISERROR(VLOOKUP($F518,'Öğrenci Listesi'!$H$15:$O$577,4,FALSE)),0,VLOOKUP($F518,'Öğrenci Listesi'!$H$15:$O$577,4,FALSE))</f>
        <v>0</v>
      </c>
      <c r="K518" s="134"/>
      <c r="L518" s="134"/>
      <c r="M518" s="134"/>
      <c r="N518" s="134"/>
      <c r="O518" s="134"/>
      <c r="P518" s="134"/>
      <c r="Q518" s="134"/>
      <c r="R518" s="134"/>
      <c r="S518" s="134"/>
      <c r="T518" s="134"/>
      <c r="U518" s="134"/>
      <c r="V518" s="134"/>
      <c r="W518" s="134"/>
      <c r="X518" s="134"/>
      <c r="Y518" s="134"/>
      <c r="Z518" s="134"/>
      <c r="AA518" s="134"/>
      <c r="AB518" s="134"/>
      <c r="AC518" s="134"/>
      <c r="AD518" s="134"/>
      <c r="AE518" s="134"/>
      <c r="AF518" s="134"/>
      <c r="AG518" s="134"/>
      <c r="AH518" s="134"/>
      <c r="AI518" s="134"/>
      <c r="AJ518" s="134"/>
      <c r="AK518" s="134"/>
      <c r="AL518" s="134"/>
      <c r="AM518" s="134"/>
      <c r="AN518" s="134"/>
      <c r="AO518" s="134"/>
      <c r="AP518" s="182">
        <f>IF(SUMIF($K$436:$AO$436,1,$K518:AO518)&gt;0.5,"HATALI",SUMIF($K$436:$AO$436,1,$K518:AO518))</f>
        <v>0</v>
      </c>
      <c r="AQ518" s="183">
        <f>IF(SUMIF($K$436:$AO$436,2,$K518:AO518)&gt;0.5,"HATALI",SUMIF($K$436:$AO$436,2,$K518:AO518))</f>
        <v>0</v>
      </c>
      <c r="AR518" s="186">
        <f>IF(SUMIF($K$436:$AO$436,3,$K518:AO518)&gt;0.5,"HATALI",SUMIF($K$436:$AO$436,3,$K518:AO518))</f>
        <v>0</v>
      </c>
      <c r="AS518" s="187">
        <f>IF(SUMIF($K$436:$AO$436,4,$K518:AO518)&gt;0.5,"HATALI",SUMIF($K$436:$AO$436,4,$K518:AO518))</f>
        <v>0</v>
      </c>
      <c r="AT518" s="184">
        <f>IF(SUMIF($K$436:$AO$436,5,$K518:AO518)&gt;0.5,"HATALI",SUMIF($K$436:$AO$436,5,$K518:AO518))</f>
        <v>0</v>
      </c>
      <c r="AU518" s="185">
        <f>IF(SUMIF($K$436:$AO$436,6,$K518:AP518)&gt;0.5,"HATALI",SUMIF($K$436:$AO$436,6,$K518:AP518))</f>
        <v>0</v>
      </c>
      <c r="AV518" s="131">
        <f t="shared" si="43"/>
        <v>0</v>
      </c>
      <c r="AW518" s="25">
        <f t="shared" si="44"/>
        <v>0</v>
      </c>
      <c r="AX518" s="25">
        <f t="shared" si="45"/>
        <v>0</v>
      </c>
      <c r="AY518" s="79">
        <f t="shared" si="46"/>
        <v>0</v>
      </c>
      <c r="AZ518" s="24">
        <f t="shared" si="47"/>
        <v>0</v>
      </c>
      <c r="BA518" s="27"/>
      <c r="BB518" s="27"/>
      <c r="BC518" s="30"/>
      <c r="BD518" s="80"/>
      <c r="BE518" s="80"/>
      <c r="BF518" s="80"/>
      <c r="BG518" s="81"/>
      <c r="BH518" s="76"/>
      <c r="BI518" s="27"/>
      <c r="BJ518" s="82"/>
      <c r="BK518" s="83"/>
    </row>
    <row r="519" spans="2:63" ht="39.75" customHeight="1">
      <c r="B519" s="215"/>
      <c r="C519" s="28">
        <f t="shared" si="41"/>
      </c>
      <c r="D519" s="28"/>
      <c r="E519" s="3">
        <f t="shared" si="42"/>
      </c>
      <c r="F519" s="35"/>
      <c r="G519" s="78">
        <f>IF(ISERROR(VLOOKUP($F519,'Öğrenci Listesi'!$H$15:$O$577,7,FALSE)),0,VLOOKUP($F519,'Öğrenci Listesi'!$H$15:$O$577,7,FALSE))</f>
        <v>0</v>
      </c>
      <c r="H519" s="78">
        <f>IF(ISERROR(VLOOKUP($F519,'Öğrenci Listesi'!$H$15:$O$577,2,FALSE)),0,VLOOKUP($F519,'Öğrenci Listesi'!$H$15:$O$577,2,FALSE))</f>
        <v>0</v>
      </c>
      <c r="I519" s="78">
        <f>IF(ISERROR(VLOOKUP($F519,'Öğrenci Listesi'!$H$15:$O$577,3,FALSE)),0,VLOOKUP($F519,'Öğrenci Listesi'!$H$15:$O$577,3,FALSE))</f>
        <v>0</v>
      </c>
      <c r="J519" s="78">
        <f>IF(ISERROR(VLOOKUP($F519,'Öğrenci Listesi'!$H$15:$O$577,4,FALSE)),0,VLOOKUP($F519,'Öğrenci Listesi'!$H$15:$O$577,4,FALSE))</f>
        <v>0</v>
      </c>
      <c r="K519" s="134"/>
      <c r="L519" s="134"/>
      <c r="M519" s="134"/>
      <c r="N519" s="134"/>
      <c r="O519" s="134"/>
      <c r="P519" s="134"/>
      <c r="Q519" s="134"/>
      <c r="R519" s="134"/>
      <c r="S519" s="134"/>
      <c r="T519" s="134"/>
      <c r="U519" s="134"/>
      <c r="V519" s="134"/>
      <c r="W519" s="134"/>
      <c r="X519" s="134"/>
      <c r="Y519" s="134"/>
      <c r="Z519" s="134"/>
      <c r="AA519" s="134"/>
      <c r="AB519" s="134"/>
      <c r="AC519" s="134"/>
      <c r="AD519" s="134"/>
      <c r="AE519" s="134"/>
      <c r="AF519" s="134"/>
      <c r="AG519" s="134"/>
      <c r="AH519" s="134"/>
      <c r="AI519" s="134"/>
      <c r="AJ519" s="134"/>
      <c r="AK519" s="134"/>
      <c r="AL519" s="134"/>
      <c r="AM519" s="134"/>
      <c r="AN519" s="134"/>
      <c r="AO519" s="134"/>
      <c r="AP519" s="182">
        <f>IF(SUMIF($K$436:$AO$436,1,$K519:AO519)&gt;0.5,"HATALI",SUMIF($K$436:$AO$436,1,$K519:AO519))</f>
        <v>0</v>
      </c>
      <c r="AQ519" s="183">
        <f>IF(SUMIF($K$436:$AO$436,2,$K519:AO519)&gt;0.5,"HATALI",SUMIF($K$436:$AO$436,2,$K519:AO519))</f>
        <v>0</v>
      </c>
      <c r="AR519" s="186">
        <f>IF(SUMIF($K$436:$AO$436,3,$K519:AO519)&gt;0.5,"HATALI",SUMIF($K$436:$AO$436,3,$K519:AO519))</f>
        <v>0</v>
      </c>
      <c r="AS519" s="187">
        <f>IF(SUMIF($K$436:$AO$436,4,$K519:AO519)&gt;0.5,"HATALI",SUMIF($K$436:$AO$436,4,$K519:AO519))</f>
        <v>0</v>
      </c>
      <c r="AT519" s="184">
        <f>IF(SUMIF($K$436:$AO$436,5,$K519:AO519)&gt;0.5,"HATALI",SUMIF($K$436:$AO$436,5,$K519:AO519))</f>
        <v>0</v>
      </c>
      <c r="AU519" s="185">
        <f>IF(SUMIF($K$436:$AO$436,6,$K519:AP519)&gt;0.5,"HATALI",SUMIF($K$436:$AO$436,6,$K519:AP519))</f>
        <v>0</v>
      </c>
      <c r="AV519" s="131">
        <f t="shared" si="43"/>
        <v>0</v>
      </c>
      <c r="AW519" s="25">
        <f t="shared" si="44"/>
        <v>0</v>
      </c>
      <c r="AX519" s="25">
        <f t="shared" si="45"/>
        <v>0</v>
      </c>
      <c r="AY519" s="79">
        <f t="shared" si="46"/>
        <v>0</v>
      </c>
      <c r="AZ519" s="24">
        <f t="shared" si="47"/>
        <v>0</v>
      </c>
      <c r="BA519" s="27"/>
      <c r="BB519" s="27"/>
      <c r="BC519" s="30"/>
      <c r="BD519" s="80"/>
      <c r="BE519" s="80"/>
      <c r="BF519" s="80"/>
      <c r="BG519" s="81"/>
      <c r="BH519" s="76"/>
      <c r="BI519" s="27"/>
      <c r="BJ519" s="82"/>
      <c r="BK519" s="83"/>
    </row>
    <row r="520" spans="2:63" ht="39.75" customHeight="1">
      <c r="B520" s="215"/>
      <c r="C520" s="28">
        <f t="shared" si="41"/>
      </c>
      <c r="D520" s="28"/>
      <c r="E520" s="3">
        <f t="shared" si="42"/>
      </c>
      <c r="F520" s="35"/>
      <c r="G520" s="78">
        <f>IF(ISERROR(VLOOKUP($F520,'Öğrenci Listesi'!$H$15:$O$577,7,FALSE)),0,VLOOKUP($F520,'Öğrenci Listesi'!$H$15:$O$577,7,FALSE))</f>
        <v>0</v>
      </c>
      <c r="H520" s="78">
        <f>IF(ISERROR(VLOOKUP($F520,'Öğrenci Listesi'!$H$15:$O$577,2,FALSE)),0,VLOOKUP($F520,'Öğrenci Listesi'!$H$15:$O$577,2,FALSE))</f>
        <v>0</v>
      </c>
      <c r="I520" s="78">
        <f>IF(ISERROR(VLOOKUP($F520,'Öğrenci Listesi'!$H$15:$O$577,3,FALSE)),0,VLOOKUP($F520,'Öğrenci Listesi'!$H$15:$O$577,3,FALSE))</f>
        <v>0</v>
      </c>
      <c r="J520" s="78">
        <f>IF(ISERROR(VLOOKUP($F520,'Öğrenci Listesi'!$H$15:$O$577,4,FALSE)),0,VLOOKUP($F520,'Öğrenci Listesi'!$H$15:$O$577,4,FALSE))</f>
        <v>0</v>
      </c>
      <c r="K520" s="134"/>
      <c r="L520" s="134"/>
      <c r="M520" s="134"/>
      <c r="N520" s="134"/>
      <c r="O520" s="134"/>
      <c r="P520" s="134"/>
      <c r="Q520" s="134"/>
      <c r="R520" s="134"/>
      <c r="S520" s="134"/>
      <c r="T520" s="134"/>
      <c r="U520" s="134"/>
      <c r="V520" s="134"/>
      <c r="W520" s="134"/>
      <c r="X520" s="134"/>
      <c r="Y520" s="134"/>
      <c r="Z520" s="134"/>
      <c r="AA520" s="134"/>
      <c r="AB520" s="134"/>
      <c r="AC520" s="134"/>
      <c r="AD520" s="134"/>
      <c r="AE520" s="134"/>
      <c r="AF520" s="134"/>
      <c r="AG520" s="134"/>
      <c r="AH520" s="134"/>
      <c r="AI520" s="134"/>
      <c r="AJ520" s="134"/>
      <c r="AK520" s="134"/>
      <c r="AL520" s="134"/>
      <c r="AM520" s="134"/>
      <c r="AN520" s="134"/>
      <c r="AO520" s="134"/>
      <c r="AP520" s="182">
        <f>IF(SUMIF($K$436:$AO$436,1,$K520:AO520)&gt;0.5,"HATALI",SUMIF($K$436:$AO$436,1,$K520:AO520))</f>
        <v>0</v>
      </c>
      <c r="AQ520" s="183">
        <f>IF(SUMIF($K$436:$AO$436,2,$K520:AO520)&gt;0.5,"HATALI",SUMIF($K$436:$AO$436,2,$K520:AO520))</f>
        <v>0</v>
      </c>
      <c r="AR520" s="186">
        <f>IF(SUMIF($K$436:$AO$436,3,$K520:AO520)&gt;0.5,"HATALI",SUMIF($K$436:$AO$436,3,$K520:AO520))</f>
        <v>0</v>
      </c>
      <c r="AS520" s="187">
        <f>IF(SUMIF($K$436:$AO$436,4,$K520:AO520)&gt;0.5,"HATALI",SUMIF($K$436:$AO$436,4,$K520:AO520))</f>
        <v>0</v>
      </c>
      <c r="AT520" s="184">
        <f>IF(SUMIF($K$436:$AO$436,5,$K520:AO520)&gt;0.5,"HATALI",SUMIF($K$436:$AO$436,5,$K520:AO520))</f>
        <v>0</v>
      </c>
      <c r="AU520" s="185">
        <f>IF(SUMIF($K$436:$AO$436,6,$K520:AP520)&gt;0.5,"HATALI",SUMIF($K$436:$AO$436,6,$K520:AP520))</f>
        <v>0</v>
      </c>
      <c r="AV520" s="131">
        <f t="shared" si="43"/>
        <v>0</v>
      </c>
      <c r="AW520" s="25">
        <f t="shared" si="44"/>
        <v>0</v>
      </c>
      <c r="AX520" s="25">
        <f t="shared" si="45"/>
        <v>0</v>
      </c>
      <c r="AY520" s="79">
        <f t="shared" si="46"/>
        <v>0</v>
      </c>
      <c r="AZ520" s="24">
        <f t="shared" si="47"/>
        <v>0</v>
      </c>
      <c r="BA520" s="27"/>
      <c r="BB520" s="27"/>
      <c r="BC520" s="30"/>
      <c r="BD520" s="80"/>
      <c r="BE520" s="80"/>
      <c r="BF520" s="80"/>
      <c r="BG520" s="81"/>
      <c r="BH520" s="76"/>
      <c r="BI520" s="27"/>
      <c r="BJ520" s="82"/>
      <c r="BK520" s="83"/>
    </row>
    <row r="521" spans="2:63" ht="39.75" customHeight="1">
      <c r="B521" s="215"/>
      <c r="C521" s="28">
        <f t="shared" si="41"/>
      </c>
      <c r="D521" s="28"/>
      <c r="E521" s="3">
        <f t="shared" si="42"/>
      </c>
      <c r="F521" s="35"/>
      <c r="G521" s="78">
        <f>IF(ISERROR(VLOOKUP($F521,'Öğrenci Listesi'!$H$15:$O$577,7,FALSE)),0,VLOOKUP($F521,'Öğrenci Listesi'!$H$15:$O$577,7,FALSE))</f>
        <v>0</v>
      </c>
      <c r="H521" s="78">
        <f>IF(ISERROR(VLOOKUP($F521,'Öğrenci Listesi'!$H$15:$O$577,2,FALSE)),0,VLOOKUP($F521,'Öğrenci Listesi'!$H$15:$O$577,2,FALSE))</f>
        <v>0</v>
      </c>
      <c r="I521" s="78">
        <f>IF(ISERROR(VLOOKUP($F521,'Öğrenci Listesi'!$H$15:$O$577,3,FALSE)),0,VLOOKUP($F521,'Öğrenci Listesi'!$H$15:$O$577,3,FALSE))</f>
        <v>0</v>
      </c>
      <c r="J521" s="78">
        <f>IF(ISERROR(VLOOKUP($F521,'Öğrenci Listesi'!$H$15:$O$577,4,FALSE)),0,VLOOKUP($F521,'Öğrenci Listesi'!$H$15:$O$577,4,FALSE))</f>
        <v>0</v>
      </c>
      <c r="K521" s="134"/>
      <c r="L521" s="134"/>
      <c r="M521" s="134"/>
      <c r="N521" s="134"/>
      <c r="O521" s="134"/>
      <c r="P521" s="134"/>
      <c r="Q521" s="134"/>
      <c r="R521" s="134"/>
      <c r="S521" s="134"/>
      <c r="T521" s="134"/>
      <c r="U521" s="134"/>
      <c r="V521" s="134"/>
      <c r="W521" s="134"/>
      <c r="X521" s="134"/>
      <c r="Y521" s="134"/>
      <c r="Z521" s="134"/>
      <c r="AA521" s="134"/>
      <c r="AB521" s="134"/>
      <c r="AC521" s="134"/>
      <c r="AD521" s="134"/>
      <c r="AE521" s="134"/>
      <c r="AF521" s="134"/>
      <c r="AG521" s="134"/>
      <c r="AH521" s="134"/>
      <c r="AI521" s="134"/>
      <c r="AJ521" s="134"/>
      <c r="AK521" s="134"/>
      <c r="AL521" s="134"/>
      <c r="AM521" s="134"/>
      <c r="AN521" s="134"/>
      <c r="AO521" s="134"/>
      <c r="AP521" s="182">
        <f>IF(SUMIF($K$436:$AO$436,1,$K521:AO521)&gt;0.5,"HATALI",SUMIF($K$436:$AO$436,1,$K521:AO521))</f>
        <v>0</v>
      </c>
      <c r="AQ521" s="183">
        <f>IF(SUMIF($K$436:$AO$436,2,$K521:AO521)&gt;0.5,"HATALI",SUMIF($K$436:$AO$436,2,$K521:AO521))</f>
        <v>0</v>
      </c>
      <c r="AR521" s="186">
        <f>IF(SUMIF($K$436:$AO$436,3,$K521:AO521)&gt;0.5,"HATALI",SUMIF($K$436:$AO$436,3,$K521:AO521))</f>
        <v>0</v>
      </c>
      <c r="AS521" s="187">
        <f>IF(SUMIF($K$436:$AO$436,4,$K521:AO521)&gt;0.5,"HATALI",SUMIF($K$436:$AO$436,4,$K521:AO521))</f>
        <v>0</v>
      </c>
      <c r="AT521" s="184">
        <f>IF(SUMIF($K$436:$AO$436,5,$K521:AO521)&gt;0.5,"HATALI",SUMIF($K$436:$AO$436,5,$K521:AO521))</f>
        <v>0</v>
      </c>
      <c r="AU521" s="185">
        <f>IF(SUMIF($K$436:$AO$436,6,$K521:AP521)&gt;0.5,"HATALI",SUMIF($K$436:$AO$436,6,$K521:AP521))</f>
        <v>0</v>
      </c>
      <c r="AV521" s="131">
        <f t="shared" si="43"/>
        <v>0</v>
      </c>
      <c r="AW521" s="25">
        <f t="shared" si="44"/>
        <v>0</v>
      </c>
      <c r="AX521" s="25">
        <f t="shared" si="45"/>
        <v>0</v>
      </c>
      <c r="AY521" s="79">
        <f t="shared" si="46"/>
        <v>0</v>
      </c>
      <c r="AZ521" s="24">
        <f t="shared" si="47"/>
        <v>0</v>
      </c>
      <c r="BA521" s="27"/>
      <c r="BB521" s="27"/>
      <c r="BC521" s="30"/>
      <c r="BD521" s="80"/>
      <c r="BE521" s="80"/>
      <c r="BF521" s="80"/>
      <c r="BG521" s="81"/>
      <c r="BH521" s="76"/>
      <c r="BI521" s="27"/>
      <c r="BJ521" s="82"/>
      <c r="BK521" s="83"/>
    </row>
    <row r="522" spans="2:63" ht="39.75" customHeight="1">
      <c r="B522" s="215"/>
      <c r="C522" s="28">
        <f t="shared" si="41"/>
      </c>
      <c r="D522" s="28"/>
      <c r="E522" s="3">
        <f t="shared" si="42"/>
      </c>
      <c r="F522" s="35"/>
      <c r="G522" s="78">
        <f>IF(ISERROR(VLOOKUP($F522,'Öğrenci Listesi'!$H$15:$O$577,7,FALSE)),0,VLOOKUP($F522,'Öğrenci Listesi'!$H$15:$O$577,7,FALSE))</f>
        <v>0</v>
      </c>
      <c r="H522" s="78">
        <f>IF(ISERROR(VLOOKUP($F522,'Öğrenci Listesi'!$H$15:$O$577,2,FALSE)),0,VLOOKUP($F522,'Öğrenci Listesi'!$H$15:$O$577,2,FALSE))</f>
        <v>0</v>
      </c>
      <c r="I522" s="78">
        <f>IF(ISERROR(VLOOKUP($F522,'Öğrenci Listesi'!$H$15:$O$577,3,FALSE)),0,VLOOKUP($F522,'Öğrenci Listesi'!$H$15:$O$577,3,FALSE))</f>
        <v>0</v>
      </c>
      <c r="J522" s="78">
        <f>IF(ISERROR(VLOOKUP($F522,'Öğrenci Listesi'!$H$15:$O$577,4,FALSE)),0,VLOOKUP($F522,'Öğrenci Listesi'!$H$15:$O$577,4,FALSE))</f>
        <v>0</v>
      </c>
      <c r="K522" s="134"/>
      <c r="L522" s="134"/>
      <c r="M522" s="134"/>
      <c r="N522" s="134"/>
      <c r="O522" s="134"/>
      <c r="P522" s="134"/>
      <c r="Q522" s="134"/>
      <c r="R522" s="134"/>
      <c r="S522" s="134"/>
      <c r="T522" s="134"/>
      <c r="U522" s="134"/>
      <c r="V522" s="134"/>
      <c r="W522" s="134"/>
      <c r="X522" s="134"/>
      <c r="Y522" s="134"/>
      <c r="Z522" s="134"/>
      <c r="AA522" s="134"/>
      <c r="AB522" s="134"/>
      <c r="AC522" s="134"/>
      <c r="AD522" s="134"/>
      <c r="AE522" s="134"/>
      <c r="AF522" s="134"/>
      <c r="AG522" s="134"/>
      <c r="AH522" s="134"/>
      <c r="AI522" s="134"/>
      <c r="AJ522" s="134"/>
      <c r="AK522" s="134"/>
      <c r="AL522" s="134"/>
      <c r="AM522" s="134"/>
      <c r="AN522" s="134"/>
      <c r="AO522" s="134"/>
      <c r="AP522" s="182">
        <f>IF(SUMIF($K$436:$AO$436,1,$K522:AO522)&gt;0.5,"HATALI",SUMIF($K$436:$AO$436,1,$K522:AO522))</f>
        <v>0</v>
      </c>
      <c r="AQ522" s="183">
        <f>IF(SUMIF($K$436:$AO$436,2,$K522:AO522)&gt;0.5,"HATALI",SUMIF($K$436:$AO$436,2,$K522:AO522))</f>
        <v>0</v>
      </c>
      <c r="AR522" s="186">
        <f>IF(SUMIF($K$436:$AO$436,3,$K522:AO522)&gt;0.5,"HATALI",SUMIF($K$436:$AO$436,3,$K522:AO522))</f>
        <v>0</v>
      </c>
      <c r="AS522" s="187">
        <f>IF(SUMIF($K$436:$AO$436,4,$K522:AO522)&gt;0.5,"HATALI",SUMIF($K$436:$AO$436,4,$K522:AO522))</f>
        <v>0</v>
      </c>
      <c r="AT522" s="184">
        <f>IF(SUMIF($K$436:$AO$436,5,$K522:AO522)&gt;0.5,"HATALI",SUMIF($K$436:$AO$436,5,$K522:AO522))</f>
        <v>0</v>
      </c>
      <c r="AU522" s="185">
        <f>IF(SUMIF($K$436:$AO$436,6,$K522:AP522)&gt;0.5,"HATALI",SUMIF($K$436:$AO$436,6,$K522:AP522))</f>
        <v>0</v>
      </c>
      <c r="AV522" s="131">
        <f t="shared" si="43"/>
        <v>0</v>
      </c>
      <c r="AW522" s="25">
        <f t="shared" si="44"/>
        <v>0</v>
      </c>
      <c r="AX522" s="25">
        <f t="shared" si="45"/>
        <v>0</v>
      </c>
      <c r="AY522" s="79">
        <f t="shared" si="46"/>
        <v>0</v>
      </c>
      <c r="AZ522" s="24">
        <f t="shared" si="47"/>
        <v>0</v>
      </c>
      <c r="BC522" s="30"/>
      <c r="BD522" s="80"/>
      <c r="BE522" s="80"/>
      <c r="BF522" s="80"/>
      <c r="BG522" s="81"/>
      <c r="BH522" s="76"/>
      <c r="BI522" s="27"/>
      <c r="BJ522" s="82"/>
      <c r="BK522" s="83"/>
    </row>
    <row r="523" spans="2:63" ht="39.75" customHeight="1">
      <c r="B523" s="215"/>
      <c r="C523" s="28">
        <f t="shared" si="41"/>
      </c>
      <c r="D523" s="28"/>
      <c r="E523" s="3">
        <f t="shared" si="42"/>
      </c>
      <c r="F523" s="35"/>
      <c r="G523" s="78">
        <f>IF(ISERROR(VLOOKUP($F523,'Öğrenci Listesi'!$H$15:$O$577,7,FALSE)),0,VLOOKUP($F523,'Öğrenci Listesi'!$H$15:$O$577,7,FALSE))</f>
        <v>0</v>
      </c>
      <c r="H523" s="78">
        <f>IF(ISERROR(VLOOKUP($F523,'Öğrenci Listesi'!$H$15:$O$577,2,FALSE)),0,VLOOKUP($F523,'Öğrenci Listesi'!$H$15:$O$577,2,FALSE))</f>
        <v>0</v>
      </c>
      <c r="I523" s="78">
        <f>IF(ISERROR(VLOOKUP($F523,'Öğrenci Listesi'!$H$15:$O$577,3,FALSE)),0,VLOOKUP($F523,'Öğrenci Listesi'!$H$15:$O$577,3,FALSE))</f>
        <v>0</v>
      </c>
      <c r="J523" s="78">
        <f>IF(ISERROR(VLOOKUP($F523,'Öğrenci Listesi'!$H$15:$O$577,4,FALSE)),0,VLOOKUP($F523,'Öğrenci Listesi'!$H$15:$O$577,4,FALSE))</f>
        <v>0</v>
      </c>
      <c r="K523" s="134"/>
      <c r="L523" s="134"/>
      <c r="M523" s="134"/>
      <c r="N523" s="134"/>
      <c r="O523" s="134"/>
      <c r="P523" s="134"/>
      <c r="Q523" s="134"/>
      <c r="R523" s="134"/>
      <c r="S523" s="134"/>
      <c r="T523" s="134"/>
      <c r="U523" s="134"/>
      <c r="V523" s="134"/>
      <c r="W523" s="134"/>
      <c r="X523" s="134"/>
      <c r="Y523" s="134"/>
      <c r="Z523" s="134"/>
      <c r="AA523" s="134"/>
      <c r="AB523" s="134"/>
      <c r="AC523" s="134"/>
      <c r="AD523" s="134"/>
      <c r="AE523" s="134"/>
      <c r="AF523" s="134"/>
      <c r="AG523" s="134"/>
      <c r="AH523" s="134"/>
      <c r="AI523" s="134"/>
      <c r="AJ523" s="134"/>
      <c r="AK523" s="134"/>
      <c r="AL523" s="134"/>
      <c r="AM523" s="134"/>
      <c r="AN523" s="134"/>
      <c r="AO523" s="134"/>
      <c r="AP523" s="182">
        <f>IF(SUMIF($K$436:$AO$436,1,$K523:AO523)&gt;0.5,"HATALI",SUMIF($K$436:$AO$436,1,$K523:AO523))</f>
        <v>0</v>
      </c>
      <c r="AQ523" s="183">
        <f>IF(SUMIF($K$436:$AO$436,2,$K523:AO523)&gt;0.5,"HATALI",SUMIF($K$436:$AO$436,2,$K523:AO523))</f>
        <v>0</v>
      </c>
      <c r="AR523" s="186">
        <f>IF(SUMIF($K$436:$AO$436,3,$K523:AO523)&gt;0.5,"HATALI",SUMIF($K$436:$AO$436,3,$K523:AO523))</f>
        <v>0</v>
      </c>
      <c r="AS523" s="187">
        <f>IF(SUMIF($K$436:$AO$436,4,$K523:AO523)&gt;0.5,"HATALI",SUMIF($K$436:$AO$436,4,$K523:AO523))</f>
        <v>0</v>
      </c>
      <c r="AT523" s="184">
        <f>IF(SUMIF($K$436:$AO$436,5,$K523:AO523)&gt;0.5,"HATALI",SUMIF($K$436:$AO$436,5,$K523:AO523))</f>
        <v>0</v>
      </c>
      <c r="AU523" s="185">
        <f>IF(SUMIF($K$436:$AO$436,6,$K523:AP523)&gt;0.5,"HATALI",SUMIF($K$436:$AO$436,6,$K523:AP523))</f>
        <v>0</v>
      </c>
      <c r="AV523" s="131">
        <f t="shared" si="43"/>
        <v>0</v>
      </c>
      <c r="AW523" s="25">
        <f t="shared" si="44"/>
        <v>0</v>
      </c>
      <c r="AX523" s="25">
        <f t="shared" si="45"/>
        <v>0</v>
      </c>
      <c r="AY523" s="79">
        <f t="shared" si="46"/>
        <v>0</v>
      </c>
      <c r="AZ523" s="24">
        <f t="shared" si="47"/>
        <v>0</v>
      </c>
      <c r="BC523" s="30"/>
      <c r="BD523" s="80"/>
      <c r="BE523" s="80"/>
      <c r="BF523" s="80"/>
      <c r="BG523" s="81"/>
      <c r="BH523" s="76"/>
      <c r="BI523" s="27"/>
      <c r="BJ523" s="82"/>
      <c r="BK523" s="83"/>
    </row>
    <row r="524" spans="2:63" ht="39.75" customHeight="1">
      <c r="B524" s="215"/>
      <c r="C524" s="28">
        <f t="shared" si="41"/>
      </c>
      <c r="D524" s="28"/>
      <c r="E524" s="3">
        <f t="shared" si="42"/>
      </c>
      <c r="F524" s="35"/>
      <c r="G524" s="78">
        <f>IF(ISERROR(VLOOKUP($F524,'Öğrenci Listesi'!$H$15:$O$577,7,FALSE)),0,VLOOKUP($F524,'Öğrenci Listesi'!$H$15:$O$577,7,FALSE))</f>
        <v>0</v>
      </c>
      <c r="H524" s="78">
        <f>IF(ISERROR(VLOOKUP($F524,'Öğrenci Listesi'!$H$15:$O$577,2,FALSE)),0,VLOOKUP($F524,'Öğrenci Listesi'!$H$15:$O$577,2,FALSE))</f>
        <v>0</v>
      </c>
      <c r="I524" s="78">
        <f>IF(ISERROR(VLOOKUP($F524,'Öğrenci Listesi'!$H$15:$O$577,3,FALSE)),0,VLOOKUP($F524,'Öğrenci Listesi'!$H$15:$O$577,3,FALSE))</f>
        <v>0</v>
      </c>
      <c r="J524" s="78">
        <f>IF(ISERROR(VLOOKUP($F524,'Öğrenci Listesi'!$H$15:$O$577,4,FALSE)),0,VLOOKUP($F524,'Öğrenci Listesi'!$H$15:$O$577,4,FALSE))</f>
        <v>0</v>
      </c>
      <c r="K524" s="134"/>
      <c r="L524" s="134"/>
      <c r="M524" s="134"/>
      <c r="N524" s="134"/>
      <c r="O524" s="134"/>
      <c r="P524" s="134"/>
      <c r="Q524" s="134"/>
      <c r="R524" s="134"/>
      <c r="S524" s="134"/>
      <c r="T524" s="134"/>
      <c r="U524" s="134"/>
      <c r="V524" s="134"/>
      <c r="W524" s="134"/>
      <c r="X524" s="134"/>
      <c r="Y524" s="134"/>
      <c r="Z524" s="134"/>
      <c r="AA524" s="134"/>
      <c r="AB524" s="134"/>
      <c r="AC524" s="134"/>
      <c r="AD524" s="134"/>
      <c r="AE524" s="134"/>
      <c r="AF524" s="134"/>
      <c r="AG524" s="134"/>
      <c r="AH524" s="134"/>
      <c r="AI524" s="134"/>
      <c r="AJ524" s="134"/>
      <c r="AK524" s="134"/>
      <c r="AL524" s="134"/>
      <c r="AM524" s="134"/>
      <c r="AN524" s="134"/>
      <c r="AO524" s="134"/>
      <c r="AP524" s="182">
        <f>IF(SUMIF($K$436:$AO$436,1,$K524:AO524)&gt;0.5,"HATALI",SUMIF($K$436:$AO$436,1,$K524:AO524))</f>
        <v>0</v>
      </c>
      <c r="AQ524" s="183">
        <f>IF(SUMIF($K$436:$AO$436,2,$K524:AO524)&gt;0.5,"HATALI",SUMIF($K$436:$AO$436,2,$K524:AO524))</f>
        <v>0</v>
      </c>
      <c r="AR524" s="186">
        <f>IF(SUMIF($K$436:$AO$436,3,$K524:AO524)&gt;0.5,"HATALI",SUMIF($K$436:$AO$436,3,$K524:AO524))</f>
        <v>0</v>
      </c>
      <c r="AS524" s="187">
        <f>IF(SUMIF($K$436:$AO$436,4,$K524:AO524)&gt;0.5,"HATALI",SUMIF($K$436:$AO$436,4,$K524:AO524))</f>
        <v>0</v>
      </c>
      <c r="AT524" s="184">
        <f>IF(SUMIF($K$436:$AO$436,5,$K524:AO524)&gt;0.5,"HATALI",SUMIF($K$436:$AO$436,5,$K524:AO524))</f>
        <v>0</v>
      </c>
      <c r="AU524" s="185">
        <f>IF(SUMIF($K$436:$AO$436,6,$K524:AP524)&gt;0.5,"HATALI",SUMIF($K$436:$AO$436,6,$K524:AP524))</f>
        <v>0</v>
      </c>
      <c r="AV524" s="131">
        <f t="shared" si="43"/>
        <v>0</v>
      </c>
      <c r="AW524" s="25">
        <f t="shared" si="44"/>
        <v>0</v>
      </c>
      <c r="AX524" s="25">
        <f t="shared" si="45"/>
        <v>0</v>
      </c>
      <c r="AY524" s="79">
        <f t="shared" si="46"/>
        <v>0</v>
      </c>
      <c r="AZ524" s="24">
        <f t="shared" si="47"/>
        <v>0</v>
      </c>
      <c r="BC524" s="30"/>
      <c r="BD524" s="80"/>
      <c r="BE524" s="80"/>
      <c r="BF524" s="80"/>
      <c r="BG524" s="81"/>
      <c r="BH524" s="76"/>
      <c r="BI524" s="27"/>
      <c r="BJ524" s="82"/>
      <c r="BK524" s="83"/>
    </row>
    <row r="525" spans="2:63" ht="39.75" customHeight="1">
      <c r="B525" s="215"/>
      <c r="C525" s="28">
        <f t="shared" si="41"/>
      </c>
      <c r="D525" s="28"/>
      <c r="E525" s="3">
        <f t="shared" si="42"/>
      </c>
      <c r="F525" s="35"/>
      <c r="G525" s="78">
        <f>IF(ISERROR(VLOOKUP($F525,'Öğrenci Listesi'!$H$15:$O$577,7,FALSE)),0,VLOOKUP($F525,'Öğrenci Listesi'!$H$15:$O$577,7,FALSE))</f>
        <v>0</v>
      </c>
      <c r="H525" s="78">
        <f>IF(ISERROR(VLOOKUP($F525,'Öğrenci Listesi'!$H$15:$O$577,2,FALSE)),0,VLOOKUP($F525,'Öğrenci Listesi'!$H$15:$O$577,2,FALSE))</f>
        <v>0</v>
      </c>
      <c r="I525" s="78">
        <f>IF(ISERROR(VLOOKUP($F525,'Öğrenci Listesi'!$H$15:$O$577,3,FALSE)),0,VLOOKUP($F525,'Öğrenci Listesi'!$H$15:$O$577,3,FALSE))</f>
        <v>0</v>
      </c>
      <c r="J525" s="78">
        <f>IF(ISERROR(VLOOKUP($F525,'Öğrenci Listesi'!$H$15:$O$577,4,FALSE)),0,VLOOKUP($F525,'Öğrenci Listesi'!$H$15:$O$577,4,FALSE))</f>
        <v>0</v>
      </c>
      <c r="K525" s="134"/>
      <c r="L525" s="134"/>
      <c r="M525" s="134"/>
      <c r="N525" s="134"/>
      <c r="O525" s="134"/>
      <c r="P525" s="134"/>
      <c r="Q525" s="134"/>
      <c r="R525" s="134"/>
      <c r="S525" s="134"/>
      <c r="T525" s="134"/>
      <c r="U525" s="134"/>
      <c r="V525" s="134"/>
      <c r="W525" s="134"/>
      <c r="X525" s="134"/>
      <c r="Y525" s="134"/>
      <c r="Z525" s="134"/>
      <c r="AA525" s="134"/>
      <c r="AB525" s="134"/>
      <c r="AC525" s="134"/>
      <c r="AD525" s="134"/>
      <c r="AE525" s="134"/>
      <c r="AF525" s="134"/>
      <c r="AG525" s="134"/>
      <c r="AH525" s="134"/>
      <c r="AI525" s="134"/>
      <c r="AJ525" s="134"/>
      <c r="AK525" s="134"/>
      <c r="AL525" s="134"/>
      <c r="AM525" s="134"/>
      <c r="AN525" s="134"/>
      <c r="AO525" s="134"/>
      <c r="AP525" s="182">
        <f>IF(SUMIF($K$436:$AO$436,1,$K525:AO525)&gt;0.5,"HATALI",SUMIF($K$436:$AO$436,1,$K525:AO525))</f>
        <v>0</v>
      </c>
      <c r="AQ525" s="183">
        <f>IF(SUMIF($K$436:$AO$436,2,$K525:AO525)&gt;0.5,"HATALI",SUMIF($K$436:$AO$436,2,$K525:AO525))</f>
        <v>0</v>
      </c>
      <c r="AR525" s="186">
        <f>IF(SUMIF($K$436:$AO$436,3,$K525:AO525)&gt;0.5,"HATALI",SUMIF($K$436:$AO$436,3,$K525:AO525))</f>
        <v>0</v>
      </c>
      <c r="AS525" s="187">
        <f>IF(SUMIF($K$436:$AO$436,4,$K525:AO525)&gt;0.5,"HATALI",SUMIF($K$436:$AO$436,4,$K525:AO525))</f>
        <v>0</v>
      </c>
      <c r="AT525" s="184">
        <f>IF(SUMIF($K$436:$AO$436,5,$K525:AO525)&gt;0.5,"HATALI",SUMIF($K$436:$AO$436,5,$K525:AO525))</f>
        <v>0</v>
      </c>
      <c r="AU525" s="185">
        <f>IF(SUMIF($K$436:$AO$436,6,$K525:AP525)&gt;0.5,"HATALI",SUMIF($K$436:$AO$436,6,$K525:AP525))</f>
        <v>0</v>
      </c>
      <c r="AV525" s="131">
        <f t="shared" si="43"/>
        <v>0</v>
      </c>
      <c r="AW525" s="25">
        <f t="shared" si="44"/>
        <v>0</v>
      </c>
      <c r="AX525" s="25">
        <f t="shared" si="45"/>
        <v>0</v>
      </c>
      <c r="AY525" s="79">
        <f t="shared" si="46"/>
        <v>0</v>
      </c>
      <c r="AZ525" s="24">
        <f t="shared" si="47"/>
        <v>0</v>
      </c>
      <c r="BC525" s="30"/>
      <c r="BD525" s="80"/>
      <c r="BE525" s="80"/>
      <c r="BF525" s="80"/>
      <c r="BG525" s="81"/>
      <c r="BH525" s="76"/>
      <c r="BI525" s="27"/>
      <c r="BJ525" s="82"/>
      <c r="BK525" s="83"/>
    </row>
    <row r="526" spans="2:63" ht="39.75" customHeight="1">
      <c r="B526" s="215"/>
      <c r="C526" s="28">
        <f t="shared" si="41"/>
      </c>
      <c r="D526" s="28"/>
      <c r="E526" s="3">
        <f t="shared" si="42"/>
      </c>
      <c r="F526" s="35"/>
      <c r="G526" s="78">
        <f>IF(ISERROR(VLOOKUP($F526,'Öğrenci Listesi'!$H$15:$O$577,7,FALSE)),0,VLOOKUP($F526,'Öğrenci Listesi'!$H$15:$O$577,7,FALSE))</f>
        <v>0</v>
      </c>
      <c r="H526" s="78">
        <f>IF(ISERROR(VLOOKUP($F526,'Öğrenci Listesi'!$H$15:$O$577,2,FALSE)),0,VLOOKUP($F526,'Öğrenci Listesi'!$H$15:$O$577,2,FALSE))</f>
        <v>0</v>
      </c>
      <c r="I526" s="78">
        <f>IF(ISERROR(VLOOKUP($F526,'Öğrenci Listesi'!$H$15:$O$577,3,FALSE)),0,VLOOKUP($F526,'Öğrenci Listesi'!$H$15:$O$577,3,FALSE))</f>
        <v>0</v>
      </c>
      <c r="J526" s="78">
        <f>IF(ISERROR(VLOOKUP($F526,'Öğrenci Listesi'!$H$15:$O$577,4,FALSE)),0,VLOOKUP($F526,'Öğrenci Listesi'!$H$15:$O$577,4,FALSE))</f>
        <v>0</v>
      </c>
      <c r="K526" s="134"/>
      <c r="L526" s="134"/>
      <c r="M526" s="134"/>
      <c r="N526" s="134"/>
      <c r="O526" s="134"/>
      <c r="P526" s="134"/>
      <c r="Q526" s="134"/>
      <c r="R526" s="134"/>
      <c r="S526" s="134"/>
      <c r="T526" s="134"/>
      <c r="U526" s="134"/>
      <c r="V526" s="134"/>
      <c r="W526" s="134"/>
      <c r="X526" s="134"/>
      <c r="Y526" s="134"/>
      <c r="Z526" s="134"/>
      <c r="AA526" s="134"/>
      <c r="AB526" s="134"/>
      <c r="AC526" s="134"/>
      <c r="AD526" s="134"/>
      <c r="AE526" s="134"/>
      <c r="AF526" s="134"/>
      <c r="AG526" s="134"/>
      <c r="AH526" s="134"/>
      <c r="AI526" s="134"/>
      <c r="AJ526" s="134"/>
      <c r="AK526" s="134"/>
      <c r="AL526" s="134"/>
      <c r="AM526" s="134"/>
      <c r="AN526" s="134"/>
      <c r="AO526" s="134"/>
      <c r="AP526" s="182">
        <f>IF(SUMIF($K$436:$AO$436,1,$K526:AO526)&gt;0.5,"HATALI",SUMIF($K$436:$AO$436,1,$K526:AO526))</f>
        <v>0</v>
      </c>
      <c r="AQ526" s="183">
        <f>IF(SUMIF($K$436:$AO$436,2,$K526:AO526)&gt;0.5,"HATALI",SUMIF($K$436:$AO$436,2,$K526:AO526))</f>
        <v>0</v>
      </c>
      <c r="AR526" s="186">
        <f>IF(SUMIF($K$436:$AO$436,3,$K526:AO526)&gt;0.5,"HATALI",SUMIF($K$436:$AO$436,3,$K526:AO526))</f>
        <v>0</v>
      </c>
      <c r="AS526" s="187">
        <f>IF(SUMIF($K$436:$AO$436,4,$K526:AO526)&gt;0.5,"HATALI",SUMIF($K$436:$AO$436,4,$K526:AO526))</f>
        <v>0</v>
      </c>
      <c r="AT526" s="184">
        <f>IF(SUMIF($K$436:$AO$436,5,$K526:AO526)&gt;0.5,"HATALI",SUMIF($K$436:$AO$436,5,$K526:AO526))</f>
        <v>0</v>
      </c>
      <c r="AU526" s="185">
        <f>IF(SUMIF($K$436:$AO$436,6,$K526:AP526)&gt;0.5,"HATALI",SUMIF($K$436:$AO$436,6,$K526:AP526))</f>
        <v>0</v>
      </c>
      <c r="AV526" s="131">
        <f t="shared" si="43"/>
        <v>0</v>
      </c>
      <c r="AW526" s="25">
        <f t="shared" si="44"/>
        <v>0</v>
      </c>
      <c r="AX526" s="25">
        <f t="shared" si="45"/>
        <v>0</v>
      </c>
      <c r="AY526" s="79">
        <f t="shared" si="46"/>
        <v>0</v>
      </c>
      <c r="AZ526" s="24">
        <f t="shared" si="47"/>
        <v>0</v>
      </c>
      <c r="BC526" s="30"/>
      <c r="BD526" s="80"/>
      <c r="BE526" s="80"/>
      <c r="BF526" s="80"/>
      <c r="BG526" s="81"/>
      <c r="BH526" s="76"/>
      <c r="BI526" s="27"/>
      <c r="BJ526" s="82"/>
      <c r="BK526" s="83"/>
    </row>
    <row r="527" spans="2:63" ht="39.75" customHeight="1">
      <c r="B527" s="215"/>
      <c r="C527" s="28">
        <f t="shared" si="41"/>
      </c>
      <c r="D527" s="28"/>
      <c r="E527" s="3">
        <f t="shared" si="42"/>
      </c>
      <c r="F527" s="35"/>
      <c r="G527" s="78">
        <f>IF(ISERROR(VLOOKUP($F527,'Öğrenci Listesi'!$H$15:$O$577,7,FALSE)),0,VLOOKUP($F527,'Öğrenci Listesi'!$H$15:$O$577,7,FALSE))</f>
        <v>0</v>
      </c>
      <c r="H527" s="78">
        <f>IF(ISERROR(VLOOKUP($F527,'Öğrenci Listesi'!$H$15:$O$577,2,FALSE)),0,VLOOKUP($F527,'Öğrenci Listesi'!$H$15:$O$577,2,FALSE))</f>
        <v>0</v>
      </c>
      <c r="I527" s="78">
        <f>IF(ISERROR(VLOOKUP($F527,'Öğrenci Listesi'!$H$15:$O$577,3,FALSE)),0,VLOOKUP($F527,'Öğrenci Listesi'!$H$15:$O$577,3,FALSE))</f>
        <v>0</v>
      </c>
      <c r="J527" s="78">
        <f>IF(ISERROR(VLOOKUP($F527,'Öğrenci Listesi'!$H$15:$O$577,4,FALSE)),0,VLOOKUP($F527,'Öğrenci Listesi'!$H$15:$O$577,4,FALSE))</f>
        <v>0</v>
      </c>
      <c r="K527" s="134"/>
      <c r="L527" s="134"/>
      <c r="M527" s="134"/>
      <c r="N527" s="134"/>
      <c r="O527" s="134"/>
      <c r="P527" s="134"/>
      <c r="Q527" s="134"/>
      <c r="R527" s="134"/>
      <c r="S527" s="134"/>
      <c r="T527" s="134"/>
      <c r="U527" s="134"/>
      <c r="V527" s="134"/>
      <c r="W527" s="134"/>
      <c r="X527" s="134"/>
      <c r="Y527" s="134"/>
      <c r="Z527" s="134"/>
      <c r="AA527" s="134"/>
      <c r="AB527" s="134"/>
      <c r="AC527" s="134"/>
      <c r="AD527" s="134"/>
      <c r="AE527" s="134"/>
      <c r="AF527" s="134"/>
      <c r="AG527" s="134"/>
      <c r="AH527" s="134"/>
      <c r="AI527" s="134"/>
      <c r="AJ527" s="134"/>
      <c r="AK527" s="134"/>
      <c r="AL527" s="134"/>
      <c r="AM527" s="134"/>
      <c r="AN527" s="134"/>
      <c r="AO527" s="134"/>
      <c r="AP527" s="182">
        <f>IF(SUMIF($K$436:$AO$436,1,$K527:AO527)&gt;0.5,"HATALI",SUMIF($K$436:$AO$436,1,$K527:AO527))</f>
        <v>0</v>
      </c>
      <c r="AQ527" s="183">
        <f>IF(SUMIF($K$436:$AO$436,2,$K527:AO527)&gt;0.5,"HATALI",SUMIF($K$436:$AO$436,2,$K527:AO527))</f>
        <v>0</v>
      </c>
      <c r="AR527" s="186">
        <f>IF(SUMIF($K$436:$AO$436,3,$K527:AO527)&gt;0.5,"HATALI",SUMIF($K$436:$AO$436,3,$K527:AO527))</f>
        <v>0</v>
      </c>
      <c r="AS527" s="187">
        <f>IF(SUMIF($K$436:$AO$436,4,$K527:AO527)&gt;0.5,"HATALI",SUMIF($K$436:$AO$436,4,$K527:AO527))</f>
        <v>0</v>
      </c>
      <c r="AT527" s="184">
        <f>IF(SUMIF($K$436:$AO$436,5,$K527:AO527)&gt;0.5,"HATALI",SUMIF($K$436:$AO$436,5,$K527:AO527))</f>
        <v>0</v>
      </c>
      <c r="AU527" s="185">
        <f>IF(SUMIF($K$436:$AO$436,6,$K527:AP527)&gt;0.5,"HATALI",SUMIF($K$436:$AO$436,6,$K527:AP527))</f>
        <v>0</v>
      </c>
      <c r="AV527" s="131">
        <f t="shared" si="43"/>
        <v>0</v>
      </c>
      <c r="AW527" s="25">
        <f t="shared" si="44"/>
        <v>0</v>
      </c>
      <c r="AX527" s="25">
        <f t="shared" si="45"/>
        <v>0</v>
      </c>
      <c r="AY527" s="79">
        <f t="shared" si="46"/>
        <v>0</v>
      </c>
      <c r="AZ527" s="24">
        <f t="shared" si="47"/>
        <v>0</v>
      </c>
      <c r="BC527" s="30"/>
      <c r="BD527" s="80"/>
      <c r="BE527" s="80"/>
      <c r="BF527" s="80"/>
      <c r="BG527" s="81"/>
      <c r="BH527" s="76"/>
      <c r="BI527" s="27"/>
      <c r="BJ527" s="82"/>
      <c r="BK527" s="83"/>
    </row>
    <row r="528" spans="2:63" ht="39.75" customHeight="1">
      <c r="B528" s="215"/>
      <c r="C528" s="28">
        <f t="shared" si="41"/>
      </c>
      <c r="D528" s="28"/>
      <c r="E528" s="3">
        <f t="shared" si="42"/>
      </c>
      <c r="F528" s="35"/>
      <c r="G528" s="78">
        <f>IF(ISERROR(VLOOKUP($F528,'Öğrenci Listesi'!$H$15:$O$577,7,FALSE)),0,VLOOKUP($F528,'Öğrenci Listesi'!$H$15:$O$577,7,FALSE))</f>
        <v>0</v>
      </c>
      <c r="H528" s="78">
        <f>IF(ISERROR(VLOOKUP($F528,'Öğrenci Listesi'!$H$15:$O$577,2,FALSE)),0,VLOOKUP($F528,'Öğrenci Listesi'!$H$15:$O$577,2,FALSE))</f>
        <v>0</v>
      </c>
      <c r="I528" s="78">
        <f>IF(ISERROR(VLOOKUP($F528,'Öğrenci Listesi'!$H$15:$O$577,3,FALSE)),0,VLOOKUP($F528,'Öğrenci Listesi'!$H$15:$O$577,3,FALSE))</f>
        <v>0</v>
      </c>
      <c r="J528" s="78">
        <f>IF(ISERROR(VLOOKUP($F528,'Öğrenci Listesi'!$H$15:$O$577,4,FALSE)),0,VLOOKUP($F528,'Öğrenci Listesi'!$H$15:$O$577,4,FALSE))</f>
        <v>0</v>
      </c>
      <c r="K528" s="134"/>
      <c r="L528" s="134"/>
      <c r="M528" s="134"/>
      <c r="N528" s="134"/>
      <c r="O528" s="134"/>
      <c r="P528" s="134"/>
      <c r="Q528" s="134"/>
      <c r="R528" s="134"/>
      <c r="S528" s="134"/>
      <c r="T528" s="134"/>
      <c r="U528" s="134"/>
      <c r="V528" s="134"/>
      <c r="W528" s="134"/>
      <c r="X528" s="134"/>
      <c r="Y528" s="134"/>
      <c r="Z528" s="134"/>
      <c r="AA528" s="134"/>
      <c r="AB528" s="134"/>
      <c r="AC528" s="134"/>
      <c r="AD528" s="134"/>
      <c r="AE528" s="134"/>
      <c r="AF528" s="134"/>
      <c r="AG528" s="134"/>
      <c r="AH528" s="134"/>
      <c r="AI528" s="134"/>
      <c r="AJ528" s="134"/>
      <c r="AK528" s="134"/>
      <c r="AL528" s="134"/>
      <c r="AM528" s="134"/>
      <c r="AN528" s="134"/>
      <c r="AO528" s="134"/>
      <c r="AP528" s="182">
        <f>IF(SUMIF($K$436:$AO$436,1,$K528:AO528)&gt;0.5,"HATALI",SUMIF($K$436:$AO$436,1,$K528:AO528))</f>
        <v>0</v>
      </c>
      <c r="AQ528" s="183">
        <f>IF(SUMIF($K$436:$AO$436,2,$K528:AO528)&gt;0.5,"HATALI",SUMIF($K$436:$AO$436,2,$K528:AO528))</f>
        <v>0</v>
      </c>
      <c r="AR528" s="186">
        <f>IF(SUMIF($K$436:$AO$436,3,$K528:AO528)&gt;0.5,"HATALI",SUMIF($K$436:$AO$436,3,$K528:AO528))</f>
        <v>0</v>
      </c>
      <c r="AS528" s="187">
        <f>IF(SUMIF($K$436:$AO$436,4,$K528:AO528)&gt;0.5,"HATALI",SUMIF($K$436:$AO$436,4,$K528:AO528))</f>
        <v>0</v>
      </c>
      <c r="AT528" s="184">
        <f>IF(SUMIF($K$436:$AO$436,5,$K528:AO528)&gt;0.5,"HATALI",SUMIF($K$436:$AO$436,5,$K528:AO528))</f>
        <v>0</v>
      </c>
      <c r="AU528" s="185">
        <f>IF(SUMIF($K$436:$AO$436,6,$K528:AP528)&gt;0.5,"HATALI",SUMIF($K$436:$AO$436,6,$K528:AP528))</f>
        <v>0</v>
      </c>
      <c r="AV528" s="131">
        <f t="shared" si="43"/>
        <v>0</v>
      </c>
      <c r="AW528" s="25">
        <f t="shared" si="44"/>
        <v>0</v>
      </c>
      <c r="AX528" s="25">
        <f t="shared" si="45"/>
        <v>0</v>
      </c>
      <c r="AY528" s="79">
        <f t="shared" si="46"/>
        <v>0</v>
      </c>
      <c r="AZ528" s="24">
        <f t="shared" si="47"/>
        <v>0</v>
      </c>
      <c r="BC528" s="30"/>
      <c r="BD528" s="80"/>
      <c r="BE528" s="80"/>
      <c r="BF528" s="80"/>
      <c r="BG528" s="81"/>
      <c r="BH528" s="76"/>
      <c r="BI528" s="27"/>
      <c r="BJ528" s="82"/>
      <c r="BK528" s="83"/>
    </row>
    <row r="529" spans="2:63" ht="39.75" customHeight="1">
      <c r="B529" s="215"/>
      <c r="C529" s="28">
        <f t="shared" si="41"/>
      </c>
      <c r="D529" s="28"/>
      <c r="E529" s="3">
        <f t="shared" si="42"/>
      </c>
      <c r="F529" s="35"/>
      <c r="G529" s="78">
        <f>IF(ISERROR(VLOOKUP($F529,'Öğrenci Listesi'!$H$15:$O$577,7,FALSE)),0,VLOOKUP($F529,'Öğrenci Listesi'!$H$15:$O$577,7,FALSE))</f>
        <v>0</v>
      </c>
      <c r="H529" s="78">
        <f>IF(ISERROR(VLOOKUP($F529,'Öğrenci Listesi'!$H$15:$O$577,2,FALSE)),0,VLOOKUP($F529,'Öğrenci Listesi'!$H$15:$O$577,2,FALSE))</f>
        <v>0</v>
      </c>
      <c r="I529" s="78">
        <f>IF(ISERROR(VLOOKUP($F529,'Öğrenci Listesi'!$H$15:$O$577,3,FALSE)),0,VLOOKUP($F529,'Öğrenci Listesi'!$H$15:$O$577,3,FALSE))</f>
        <v>0</v>
      </c>
      <c r="J529" s="78">
        <f>IF(ISERROR(VLOOKUP($F529,'Öğrenci Listesi'!$H$15:$O$577,4,FALSE)),0,VLOOKUP($F529,'Öğrenci Listesi'!$H$15:$O$577,4,FALSE))</f>
        <v>0</v>
      </c>
      <c r="K529" s="134"/>
      <c r="L529" s="134"/>
      <c r="M529" s="134"/>
      <c r="N529" s="134"/>
      <c r="O529" s="134"/>
      <c r="P529" s="134"/>
      <c r="Q529" s="134"/>
      <c r="R529" s="134"/>
      <c r="S529" s="134"/>
      <c r="T529" s="134"/>
      <c r="U529" s="134"/>
      <c r="V529" s="134"/>
      <c r="W529" s="134"/>
      <c r="X529" s="134"/>
      <c r="Y529" s="134"/>
      <c r="Z529" s="134"/>
      <c r="AA529" s="134"/>
      <c r="AB529" s="134"/>
      <c r="AC529" s="134"/>
      <c r="AD529" s="134"/>
      <c r="AE529" s="134"/>
      <c r="AF529" s="134"/>
      <c r="AG529" s="134"/>
      <c r="AH529" s="134"/>
      <c r="AI529" s="134"/>
      <c r="AJ529" s="134"/>
      <c r="AK529" s="134"/>
      <c r="AL529" s="134"/>
      <c r="AM529" s="134"/>
      <c r="AN529" s="134"/>
      <c r="AO529" s="134"/>
      <c r="AP529" s="182">
        <f>IF(SUMIF($K$436:$AO$436,1,$K529:AO529)&gt;0.5,"HATALI",SUMIF($K$436:$AO$436,1,$K529:AO529))</f>
        <v>0</v>
      </c>
      <c r="AQ529" s="183">
        <f>IF(SUMIF($K$436:$AO$436,2,$K529:AO529)&gt;0.5,"HATALI",SUMIF($K$436:$AO$436,2,$K529:AO529))</f>
        <v>0</v>
      </c>
      <c r="AR529" s="186">
        <f>IF(SUMIF($K$436:$AO$436,3,$K529:AO529)&gt;0.5,"HATALI",SUMIF($K$436:$AO$436,3,$K529:AO529))</f>
        <v>0</v>
      </c>
      <c r="AS529" s="187">
        <f>IF(SUMIF($K$436:$AO$436,4,$K529:AO529)&gt;0.5,"HATALI",SUMIF($K$436:$AO$436,4,$K529:AO529))</f>
        <v>0</v>
      </c>
      <c r="AT529" s="184">
        <f>IF(SUMIF($K$436:$AO$436,5,$K529:AO529)&gt;0.5,"HATALI",SUMIF($K$436:$AO$436,5,$K529:AO529))</f>
        <v>0</v>
      </c>
      <c r="AU529" s="185">
        <f>IF(SUMIF($K$436:$AO$436,6,$K529:AP529)&gt;0.5,"HATALI",SUMIF($K$436:$AO$436,6,$K529:AP529))</f>
        <v>0</v>
      </c>
      <c r="AV529" s="131">
        <f t="shared" si="43"/>
        <v>0</v>
      </c>
      <c r="AW529" s="25">
        <f t="shared" si="44"/>
        <v>0</v>
      </c>
      <c r="AX529" s="25">
        <f t="shared" si="45"/>
        <v>0</v>
      </c>
      <c r="AY529" s="79">
        <f t="shared" si="46"/>
        <v>0</v>
      </c>
      <c r="AZ529" s="24">
        <f t="shared" si="47"/>
        <v>0</v>
      </c>
      <c r="BC529" s="30"/>
      <c r="BD529" s="80"/>
      <c r="BE529" s="80"/>
      <c r="BF529" s="80"/>
      <c r="BG529" s="81"/>
      <c r="BH529" s="76"/>
      <c r="BI529" s="27"/>
      <c r="BJ529" s="82"/>
      <c r="BK529" s="83"/>
    </row>
    <row r="530" spans="2:63" ht="39.75" customHeight="1">
      <c r="B530" s="215"/>
      <c r="C530" s="28">
        <f t="shared" si="41"/>
      </c>
      <c r="D530" s="28"/>
      <c r="E530" s="3">
        <f t="shared" si="42"/>
      </c>
      <c r="F530" s="35"/>
      <c r="G530" s="78">
        <f>IF(ISERROR(VLOOKUP($F530,'Öğrenci Listesi'!$H$15:$O$577,7,FALSE)),0,VLOOKUP($F530,'Öğrenci Listesi'!$H$15:$O$577,7,FALSE))</f>
        <v>0</v>
      </c>
      <c r="H530" s="78">
        <f>IF(ISERROR(VLOOKUP($F530,'Öğrenci Listesi'!$H$15:$O$577,2,FALSE)),0,VLOOKUP($F530,'Öğrenci Listesi'!$H$15:$O$577,2,FALSE))</f>
        <v>0</v>
      </c>
      <c r="I530" s="78">
        <f>IF(ISERROR(VLOOKUP($F530,'Öğrenci Listesi'!$H$15:$O$577,3,FALSE)),0,VLOOKUP($F530,'Öğrenci Listesi'!$H$15:$O$577,3,FALSE))</f>
        <v>0</v>
      </c>
      <c r="J530" s="78">
        <f>IF(ISERROR(VLOOKUP($F530,'Öğrenci Listesi'!$H$15:$O$577,4,FALSE)),0,VLOOKUP($F530,'Öğrenci Listesi'!$H$15:$O$577,4,FALSE))</f>
        <v>0</v>
      </c>
      <c r="K530" s="134"/>
      <c r="L530" s="134"/>
      <c r="M530" s="134"/>
      <c r="N530" s="134"/>
      <c r="O530" s="134"/>
      <c r="P530" s="134"/>
      <c r="Q530" s="134"/>
      <c r="R530" s="134"/>
      <c r="S530" s="134"/>
      <c r="T530" s="134"/>
      <c r="U530" s="134"/>
      <c r="V530" s="134"/>
      <c r="W530" s="134"/>
      <c r="X530" s="134"/>
      <c r="Y530" s="134"/>
      <c r="Z530" s="134"/>
      <c r="AA530" s="134"/>
      <c r="AB530" s="134"/>
      <c r="AC530" s="134"/>
      <c r="AD530" s="134"/>
      <c r="AE530" s="134"/>
      <c r="AF530" s="134"/>
      <c r="AG530" s="134"/>
      <c r="AH530" s="134"/>
      <c r="AI530" s="134"/>
      <c r="AJ530" s="134"/>
      <c r="AK530" s="134"/>
      <c r="AL530" s="134"/>
      <c r="AM530" s="134"/>
      <c r="AN530" s="134"/>
      <c r="AO530" s="134"/>
      <c r="AP530" s="182">
        <f>IF(SUMIF($K$436:$AO$436,1,$K530:AO530)&gt;0.5,"HATALI",SUMIF($K$436:$AO$436,1,$K530:AO530))</f>
        <v>0</v>
      </c>
      <c r="AQ530" s="183">
        <f>IF(SUMIF($K$436:$AO$436,2,$K530:AO530)&gt;0.5,"HATALI",SUMIF($K$436:$AO$436,2,$K530:AO530))</f>
        <v>0</v>
      </c>
      <c r="AR530" s="186">
        <f>IF(SUMIF($K$436:$AO$436,3,$K530:AO530)&gt;0.5,"HATALI",SUMIF($K$436:$AO$436,3,$K530:AO530))</f>
        <v>0</v>
      </c>
      <c r="AS530" s="187">
        <f>IF(SUMIF($K$436:$AO$436,4,$K530:AO530)&gt;0.5,"HATALI",SUMIF($K$436:$AO$436,4,$K530:AO530))</f>
        <v>0</v>
      </c>
      <c r="AT530" s="184">
        <f>IF(SUMIF($K$436:$AO$436,5,$K530:AO530)&gt;0.5,"HATALI",SUMIF($K$436:$AO$436,5,$K530:AO530))</f>
        <v>0</v>
      </c>
      <c r="AU530" s="185">
        <f>IF(SUMIF($K$436:$AO$436,6,$K530:AP530)&gt;0.5,"HATALI",SUMIF($K$436:$AO$436,6,$K530:AP530))</f>
        <v>0</v>
      </c>
      <c r="AV530" s="131">
        <f t="shared" si="43"/>
        <v>0</v>
      </c>
      <c r="AW530" s="25">
        <f t="shared" si="44"/>
        <v>0</v>
      </c>
      <c r="AX530" s="25">
        <f t="shared" si="45"/>
        <v>0</v>
      </c>
      <c r="AY530" s="79">
        <f t="shared" si="46"/>
        <v>0</v>
      </c>
      <c r="AZ530" s="24">
        <f t="shared" si="47"/>
        <v>0</v>
      </c>
      <c r="BC530" s="30"/>
      <c r="BD530" s="80"/>
      <c r="BE530" s="80"/>
      <c r="BF530" s="80"/>
      <c r="BG530" s="81"/>
      <c r="BH530" s="76"/>
      <c r="BI530" s="27"/>
      <c r="BJ530" s="82"/>
      <c r="BK530" s="83"/>
    </row>
    <row r="531" spans="2:63" ht="39.75" customHeight="1">
      <c r="B531" s="215"/>
      <c r="C531" s="28">
        <f t="shared" si="41"/>
      </c>
      <c r="D531" s="28"/>
      <c r="E531" s="3">
        <f t="shared" si="42"/>
      </c>
      <c r="F531" s="35"/>
      <c r="G531" s="78">
        <f>IF(ISERROR(VLOOKUP($F531,'Öğrenci Listesi'!$H$15:$O$577,7,FALSE)),0,VLOOKUP($F531,'Öğrenci Listesi'!$H$15:$O$577,7,FALSE))</f>
        <v>0</v>
      </c>
      <c r="H531" s="78">
        <f>IF(ISERROR(VLOOKUP($F531,'Öğrenci Listesi'!$H$15:$O$577,2,FALSE)),0,VLOOKUP($F531,'Öğrenci Listesi'!$H$15:$O$577,2,FALSE))</f>
        <v>0</v>
      </c>
      <c r="I531" s="78">
        <f>IF(ISERROR(VLOOKUP($F531,'Öğrenci Listesi'!$H$15:$O$577,3,FALSE)),0,VLOOKUP($F531,'Öğrenci Listesi'!$H$15:$O$577,3,FALSE))</f>
        <v>0</v>
      </c>
      <c r="J531" s="78">
        <f>IF(ISERROR(VLOOKUP($F531,'Öğrenci Listesi'!$H$15:$O$577,4,FALSE)),0,VLOOKUP($F531,'Öğrenci Listesi'!$H$15:$O$577,4,FALSE))</f>
        <v>0</v>
      </c>
      <c r="K531" s="134"/>
      <c r="L531" s="134"/>
      <c r="M531" s="134"/>
      <c r="N531" s="134"/>
      <c r="O531" s="134"/>
      <c r="P531" s="134"/>
      <c r="Q531" s="134"/>
      <c r="R531" s="134"/>
      <c r="S531" s="134"/>
      <c r="T531" s="134"/>
      <c r="U531" s="134"/>
      <c r="V531" s="134"/>
      <c r="W531" s="134"/>
      <c r="X531" s="134"/>
      <c r="Y531" s="134"/>
      <c r="Z531" s="134"/>
      <c r="AA531" s="134"/>
      <c r="AB531" s="134"/>
      <c r="AC531" s="134"/>
      <c r="AD531" s="134"/>
      <c r="AE531" s="134"/>
      <c r="AF531" s="134"/>
      <c r="AG531" s="134"/>
      <c r="AH531" s="134"/>
      <c r="AI531" s="134"/>
      <c r="AJ531" s="134"/>
      <c r="AK531" s="134"/>
      <c r="AL531" s="134"/>
      <c r="AM531" s="134"/>
      <c r="AN531" s="134"/>
      <c r="AO531" s="134"/>
      <c r="AP531" s="182">
        <f>IF(SUMIF($K$436:$AO$436,1,$K531:AO531)&gt;0.5,"HATALI",SUMIF($K$436:$AO$436,1,$K531:AO531))</f>
        <v>0</v>
      </c>
      <c r="AQ531" s="183">
        <f>IF(SUMIF($K$436:$AO$436,2,$K531:AO531)&gt;0.5,"HATALI",SUMIF($K$436:$AO$436,2,$K531:AO531))</f>
        <v>0</v>
      </c>
      <c r="AR531" s="186">
        <f>IF(SUMIF($K$436:$AO$436,3,$K531:AO531)&gt;0.5,"HATALI",SUMIF($K$436:$AO$436,3,$K531:AO531))</f>
        <v>0</v>
      </c>
      <c r="AS531" s="187">
        <f>IF(SUMIF($K$436:$AO$436,4,$K531:AO531)&gt;0.5,"HATALI",SUMIF($K$436:$AO$436,4,$K531:AO531))</f>
        <v>0</v>
      </c>
      <c r="AT531" s="184">
        <f>IF(SUMIF($K$436:$AO$436,5,$K531:AO531)&gt;0.5,"HATALI",SUMIF($K$436:$AO$436,5,$K531:AO531))</f>
        <v>0</v>
      </c>
      <c r="AU531" s="185">
        <f>IF(SUMIF($K$436:$AO$436,6,$K531:AP531)&gt;0.5,"HATALI",SUMIF($K$436:$AO$436,6,$K531:AP531))</f>
        <v>0</v>
      </c>
      <c r="AV531" s="131">
        <f t="shared" si="43"/>
        <v>0</v>
      </c>
      <c r="AW531" s="25">
        <f t="shared" si="44"/>
        <v>0</v>
      </c>
      <c r="AX531" s="25">
        <f t="shared" si="45"/>
        <v>0</v>
      </c>
      <c r="AY531" s="79">
        <f t="shared" si="46"/>
        <v>0</v>
      </c>
      <c r="AZ531" s="24">
        <f t="shared" si="47"/>
        <v>0</v>
      </c>
      <c r="BC531" s="30"/>
      <c r="BD531" s="80"/>
      <c r="BE531" s="80"/>
      <c r="BF531" s="80"/>
      <c r="BG531" s="81"/>
      <c r="BH531" s="76"/>
      <c r="BI531" s="27"/>
      <c r="BJ531" s="82"/>
      <c r="BK531" s="83"/>
    </row>
    <row r="532" spans="2:63" ht="39.75" customHeight="1">
      <c r="B532" s="215"/>
      <c r="C532" s="28">
        <f t="shared" si="41"/>
      </c>
      <c r="D532" s="28"/>
      <c r="E532" s="3">
        <f t="shared" si="42"/>
      </c>
      <c r="F532" s="35"/>
      <c r="G532" s="78">
        <f>IF(ISERROR(VLOOKUP($F532,'Öğrenci Listesi'!$H$15:$O$577,7,FALSE)),0,VLOOKUP($F532,'Öğrenci Listesi'!$H$15:$O$577,7,FALSE))</f>
        <v>0</v>
      </c>
      <c r="H532" s="78">
        <f>IF(ISERROR(VLOOKUP($F532,'Öğrenci Listesi'!$H$15:$O$577,2,FALSE)),0,VLOOKUP($F532,'Öğrenci Listesi'!$H$15:$O$577,2,FALSE))</f>
        <v>0</v>
      </c>
      <c r="I532" s="78">
        <f>IF(ISERROR(VLOOKUP($F532,'Öğrenci Listesi'!$H$15:$O$577,3,FALSE)),0,VLOOKUP($F532,'Öğrenci Listesi'!$H$15:$O$577,3,FALSE))</f>
        <v>0</v>
      </c>
      <c r="J532" s="78">
        <f>IF(ISERROR(VLOOKUP($F532,'Öğrenci Listesi'!$H$15:$O$577,4,FALSE)),0,VLOOKUP($F532,'Öğrenci Listesi'!$H$15:$O$577,4,FALSE))</f>
        <v>0</v>
      </c>
      <c r="K532" s="134"/>
      <c r="L532" s="134"/>
      <c r="M532" s="134"/>
      <c r="N532" s="134"/>
      <c r="O532" s="134"/>
      <c r="P532" s="134"/>
      <c r="Q532" s="134"/>
      <c r="R532" s="134"/>
      <c r="S532" s="134"/>
      <c r="T532" s="134"/>
      <c r="U532" s="134"/>
      <c r="V532" s="134"/>
      <c r="W532" s="134"/>
      <c r="X532" s="134"/>
      <c r="Y532" s="134"/>
      <c r="Z532" s="134"/>
      <c r="AA532" s="134"/>
      <c r="AB532" s="134"/>
      <c r="AC532" s="134"/>
      <c r="AD532" s="134"/>
      <c r="AE532" s="134"/>
      <c r="AF532" s="134"/>
      <c r="AG532" s="134"/>
      <c r="AH532" s="134"/>
      <c r="AI532" s="134"/>
      <c r="AJ532" s="134"/>
      <c r="AK532" s="134"/>
      <c r="AL532" s="134"/>
      <c r="AM532" s="134"/>
      <c r="AN532" s="134"/>
      <c r="AO532" s="134"/>
      <c r="AP532" s="182">
        <f>IF(SUMIF($K$436:$AO$436,1,$K532:AO532)&gt;0.5,"HATALI",SUMIF($K$436:$AO$436,1,$K532:AO532))</f>
        <v>0</v>
      </c>
      <c r="AQ532" s="183">
        <f>IF(SUMIF($K$436:$AO$436,2,$K532:AO532)&gt;0.5,"HATALI",SUMIF($K$436:$AO$436,2,$K532:AO532))</f>
        <v>0</v>
      </c>
      <c r="AR532" s="186">
        <f>IF(SUMIF($K$436:$AO$436,3,$K532:AO532)&gt;0.5,"HATALI",SUMIF($K$436:$AO$436,3,$K532:AO532))</f>
        <v>0</v>
      </c>
      <c r="AS532" s="187">
        <f>IF(SUMIF($K$436:$AO$436,4,$K532:AO532)&gt;0.5,"HATALI",SUMIF($K$436:$AO$436,4,$K532:AO532))</f>
        <v>0</v>
      </c>
      <c r="AT532" s="184">
        <f>IF(SUMIF($K$436:$AO$436,5,$K532:AO532)&gt;0.5,"HATALI",SUMIF($K$436:$AO$436,5,$K532:AO532))</f>
        <v>0</v>
      </c>
      <c r="AU532" s="185">
        <f>IF(SUMIF($K$436:$AO$436,6,$K532:AP532)&gt;0.5,"HATALI",SUMIF($K$436:$AO$436,6,$K532:AP532))</f>
        <v>0</v>
      </c>
      <c r="AV532" s="131">
        <f t="shared" si="43"/>
        <v>0</v>
      </c>
      <c r="AW532" s="25">
        <f t="shared" si="44"/>
        <v>0</v>
      </c>
      <c r="AX532" s="25">
        <f t="shared" si="45"/>
        <v>0</v>
      </c>
      <c r="AY532" s="79">
        <f t="shared" si="46"/>
        <v>0</v>
      </c>
      <c r="AZ532" s="24">
        <f t="shared" si="47"/>
        <v>0</v>
      </c>
      <c r="BC532" s="30"/>
      <c r="BD532" s="80"/>
      <c r="BE532" s="80"/>
      <c r="BF532" s="80"/>
      <c r="BG532" s="81"/>
      <c r="BH532" s="76"/>
      <c r="BI532" s="27"/>
      <c r="BJ532" s="82"/>
      <c r="BK532" s="83"/>
    </row>
    <row r="533" spans="2:63" ht="39.75" customHeight="1">
      <c r="B533" s="215"/>
      <c r="C533" s="28">
        <f t="shared" si="41"/>
      </c>
      <c r="D533" s="28"/>
      <c r="E533" s="3">
        <f t="shared" si="42"/>
      </c>
      <c r="F533" s="35"/>
      <c r="G533" s="78">
        <f>IF(ISERROR(VLOOKUP($F533,'Öğrenci Listesi'!$H$15:$O$577,7,FALSE)),0,VLOOKUP($F533,'Öğrenci Listesi'!$H$15:$O$577,7,FALSE))</f>
        <v>0</v>
      </c>
      <c r="H533" s="78">
        <f>IF(ISERROR(VLOOKUP($F533,'Öğrenci Listesi'!$H$15:$O$577,2,FALSE)),0,VLOOKUP($F533,'Öğrenci Listesi'!$H$15:$O$577,2,FALSE))</f>
        <v>0</v>
      </c>
      <c r="I533" s="78">
        <f>IF(ISERROR(VLOOKUP($F533,'Öğrenci Listesi'!$H$15:$O$577,3,FALSE)),0,VLOOKUP($F533,'Öğrenci Listesi'!$H$15:$O$577,3,FALSE))</f>
        <v>0</v>
      </c>
      <c r="J533" s="78">
        <f>IF(ISERROR(VLOOKUP($F533,'Öğrenci Listesi'!$H$15:$O$577,4,FALSE)),0,VLOOKUP($F533,'Öğrenci Listesi'!$H$15:$O$577,4,FALSE))</f>
        <v>0</v>
      </c>
      <c r="K533" s="134"/>
      <c r="L533" s="134"/>
      <c r="M533" s="134"/>
      <c r="N533" s="134"/>
      <c r="O533" s="134"/>
      <c r="P533" s="134"/>
      <c r="Q533" s="134"/>
      <c r="R533" s="134"/>
      <c r="S533" s="134"/>
      <c r="T533" s="134"/>
      <c r="U533" s="134"/>
      <c r="V533" s="134"/>
      <c r="W533" s="134"/>
      <c r="X533" s="134"/>
      <c r="Y533" s="134"/>
      <c r="Z533" s="134"/>
      <c r="AA533" s="134"/>
      <c r="AB533" s="134"/>
      <c r="AC533" s="134"/>
      <c r="AD533" s="134"/>
      <c r="AE533" s="134"/>
      <c r="AF533" s="134"/>
      <c r="AG533" s="134"/>
      <c r="AH533" s="134"/>
      <c r="AI533" s="134"/>
      <c r="AJ533" s="134"/>
      <c r="AK533" s="134"/>
      <c r="AL533" s="134"/>
      <c r="AM533" s="134"/>
      <c r="AN533" s="134"/>
      <c r="AO533" s="134"/>
      <c r="AP533" s="182">
        <f>IF(SUMIF($K$436:$AO$436,1,$K533:AO533)&gt;0.5,"HATALI",SUMIF($K$436:$AO$436,1,$K533:AO533))</f>
        <v>0</v>
      </c>
      <c r="AQ533" s="183">
        <f>IF(SUMIF($K$436:$AO$436,2,$K533:AO533)&gt;0.5,"HATALI",SUMIF($K$436:$AO$436,2,$K533:AO533))</f>
        <v>0</v>
      </c>
      <c r="AR533" s="186">
        <f>IF(SUMIF($K$436:$AO$436,3,$K533:AO533)&gt;0.5,"HATALI",SUMIF($K$436:$AO$436,3,$K533:AO533))</f>
        <v>0</v>
      </c>
      <c r="AS533" s="187">
        <f>IF(SUMIF($K$436:$AO$436,4,$K533:AO533)&gt;0.5,"HATALI",SUMIF($K$436:$AO$436,4,$K533:AO533))</f>
        <v>0</v>
      </c>
      <c r="AT533" s="184">
        <f>IF(SUMIF($K$436:$AO$436,5,$K533:AO533)&gt;0.5,"HATALI",SUMIF($K$436:$AO$436,5,$K533:AO533))</f>
        <v>0</v>
      </c>
      <c r="AU533" s="185">
        <f>IF(SUMIF($K$436:$AO$436,6,$K533:AP533)&gt;0.5,"HATALI",SUMIF($K$436:$AO$436,6,$K533:AP533))</f>
        <v>0</v>
      </c>
      <c r="AV533" s="131">
        <f t="shared" si="43"/>
        <v>0</v>
      </c>
      <c r="AW533" s="25">
        <f t="shared" si="44"/>
        <v>0</v>
      </c>
      <c r="AX533" s="25">
        <f t="shared" si="45"/>
        <v>0</v>
      </c>
      <c r="AY533" s="79">
        <f t="shared" si="46"/>
        <v>0</v>
      </c>
      <c r="AZ533" s="24">
        <f t="shared" si="47"/>
        <v>0</v>
      </c>
      <c r="BC533" s="30"/>
      <c r="BD533" s="80"/>
      <c r="BE533" s="80"/>
      <c r="BF533" s="80"/>
      <c r="BG533" s="81"/>
      <c r="BH533" s="76"/>
      <c r="BI533" s="27"/>
      <c r="BJ533" s="82"/>
      <c r="BK533" s="83"/>
    </row>
    <row r="534" spans="2:63" ht="39.75" customHeight="1">
      <c r="B534" s="215"/>
      <c r="C534" s="28">
        <f t="shared" si="41"/>
      </c>
      <c r="D534" s="28"/>
      <c r="E534" s="3">
        <f t="shared" si="42"/>
      </c>
      <c r="F534" s="35"/>
      <c r="G534" s="78">
        <f>IF(ISERROR(VLOOKUP($F534,'Öğrenci Listesi'!$H$15:$O$577,7,FALSE)),0,VLOOKUP($F534,'Öğrenci Listesi'!$H$15:$O$577,7,FALSE))</f>
        <v>0</v>
      </c>
      <c r="H534" s="78">
        <f>IF(ISERROR(VLOOKUP($F534,'Öğrenci Listesi'!$H$15:$O$577,2,FALSE)),0,VLOOKUP($F534,'Öğrenci Listesi'!$H$15:$O$577,2,FALSE))</f>
        <v>0</v>
      </c>
      <c r="I534" s="78">
        <f>IF(ISERROR(VLOOKUP($F534,'Öğrenci Listesi'!$H$15:$O$577,3,FALSE)),0,VLOOKUP($F534,'Öğrenci Listesi'!$H$15:$O$577,3,FALSE))</f>
        <v>0</v>
      </c>
      <c r="J534" s="78">
        <f>IF(ISERROR(VLOOKUP($F534,'Öğrenci Listesi'!$H$15:$O$577,4,FALSE)),0,VLOOKUP($F534,'Öğrenci Listesi'!$H$15:$O$577,4,FALSE))</f>
        <v>0</v>
      </c>
      <c r="K534" s="134"/>
      <c r="L534" s="134"/>
      <c r="M534" s="134"/>
      <c r="N534" s="134"/>
      <c r="O534" s="134"/>
      <c r="P534" s="134"/>
      <c r="Q534" s="134"/>
      <c r="R534" s="134"/>
      <c r="S534" s="134"/>
      <c r="T534" s="134"/>
      <c r="U534" s="134"/>
      <c r="V534" s="134"/>
      <c r="W534" s="134"/>
      <c r="X534" s="134"/>
      <c r="Y534" s="134"/>
      <c r="Z534" s="134"/>
      <c r="AA534" s="134"/>
      <c r="AB534" s="134"/>
      <c r="AC534" s="134"/>
      <c r="AD534" s="134"/>
      <c r="AE534" s="134"/>
      <c r="AF534" s="134"/>
      <c r="AG534" s="134"/>
      <c r="AH534" s="134"/>
      <c r="AI534" s="134"/>
      <c r="AJ534" s="134"/>
      <c r="AK534" s="134"/>
      <c r="AL534" s="134"/>
      <c r="AM534" s="134"/>
      <c r="AN534" s="134"/>
      <c r="AO534" s="134"/>
      <c r="AP534" s="182">
        <f>IF(SUMIF($K$436:$AO$436,1,$K534:AO534)&gt;0.5,"HATALI",SUMIF($K$436:$AO$436,1,$K534:AO534))</f>
        <v>0</v>
      </c>
      <c r="AQ534" s="183">
        <f>IF(SUMIF($K$436:$AO$436,2,$K534:AO534)&gt;0.5,"HATALI",SUMIF($K$436:$AO$436,2,$K534:AO534))</f>
        <v>0</v>
      </c>
      <c r="AR534" s="186">
        <f>IF(SUMIF($K$436:$AO$436,3,$K534:AO534)&gt;0.5,"HATALI",SUMIF($K$436:$AO$436,3,$K534:AO534))</f>
        <v>0</v>
      </c>
      <c r="AS534" s="187">
        <f>IF(SUMIF($K$436:$AO$436,4,$K534:AO534)&gt;0.5,"HATALI",SUMIF($K$436:$AO$436,4,$K534:AO534))</f>
        <v>0</v>
      </c>
      <c r="AT534" s="184">
        <f>IF(SUMIF($K$436:$AO$436,5,$K534:AO534)&gt;0.5,"HATALI",SUMIF($K$436:$AO$436,5,$K534:AO534))</f>
        <v>0</v>
      </c>
      <c r="AU534" s="185">
        <f>IF(SUMIF($K$436:$AO$436,6,$K534:AP534)&gt;0.5,"HATALI",SUMIF($K$436:$AO$436,6,$K534:AP534))</f>
        <v>0</v>
      </c>
      <c r="AV534" s="131">
        <f t="shared" si="43"/>
        <v>0</v>
      </c>
      <c r="AW534" s="25">
        <f t="shared" si="44"/>
        <v>0</v>
      </c>
      <c r="AX534" s="25">
        <f t="shared" si="45"/>
        <v>0</v>
      </c>
      <c r="AY534" s="79">
        <f t="shared" si="46"/>
        <v>0</v>
      </c>
      <c r="AZ534" s="24">
        <f t="shared" si="47"/>
        <v>0</v>
      </c>
      <c r="BC534" s="30"/>
      <c r="BD534" s="80"/>
      <c r="BE534" s="80"/>
      <c r="BF534" s="80"/>
      <c r="BG534" s="81"/>
      <c r="BH534" s="76"/>
      <c r="BI534" s="27"/>
      <c r="BJ534" s="82"/>
      <c r="BK534" s="83"/>
    </row>
    <row r="535" spans="2:63" ht="39.75" customHeight="1">
      <c r="B535" s="215"/>
      <c r="C535" s="28">
        <f t="shared" si="41"/>
      </c>
      <c r="D535" s="28"/>
      <c r="E535" s="3">
        <f t="shared" si="42"/>
      </c>
      <c r="F535" s="35"/>
      <c r="G535" s="78">
        <f>IF(ISERROR(VLOOKUP($F535,'Öğrenci Listesi'!$H$15:$O$577,7,FALSE)),0,VLOOKUP($F535,'Öğrenci Listesi'!$H$15:$O$577,7,FALSE))</f>
        <v>0</v>
      </c>
      <c r="H535" s="78">
        <f>IF(ISERROR(VLOOKUP($F535,'Öğrenci Listesi'!$H$15:$O$577,2,FALSE)),0,VLOOKUP($F535,'Öğrenci Listesi'!$H$15:$O$577,2,FALSE))</f>
        <v>0</v>
      </c>
      <c r="I535" s="78">
        <f>IF(ISERROR(VLOOKUP($F535,'Öğrenci Listesi'!$H$15:$O$577,3,FALSE)),0,VLOOKUP($F535,'Öğrenci Listesi'!$H$15:$O$577,3,FALSE))</f>
        <v>0</v>
      </c>
      <c r="J535" s="78">
        <f>IF(ISERROR(VLOOKUP($F535,'Öğrenci Listesi'!$H$15:$O$577,4,FALSE)),0,VLOOKUP($F535,'Öğrenci Listesi'!$H$15:$O$577,4,FALSE))</f>
        <v>0</v>
      </c>
      <c r="K535" s="134"/>
      <c r="L535" s="134"/>
      <c r="M535" s="134"/>
      <c r="N535" s="134"/>
      <c r="O535" s="134"/>
      <c r="P535" s="134"/>
      <c r="Q535" s="134"/>
      <c r="R535" s="134"/>
      <c r="S535" s="134"/>
      <c r="T535" s="134"/>
      <c r="U535" s="134"/>
      <c r="V535" s="134"/>
      <c r="W535" s="134"/>
      <c r="X535" s="134"/>
      <c r="Y535" s="134"/>
      <c r="Z535" s="134"/>
      <c r="AA535" s="134"/>
      <c r="AB535" s="134"/>
      <c r="AC535" s="134"/>
      <c r="AD535" s="134"/>
      <c r="AE535" s="134"/>
      <c r="AF535" s="134"/>
      <c r="AG535" s="134"/>
      <c r="AH535" s="134"/>
      <c r="AI535" s="134"/>
      <c r="AJ535" s="134"/>
      <c r="AK535" s="134"/>
      <c r="AL535" s="134"/>
      <c r="AM535" s="134"/>
      <c r="AN535" s="134"/>
      <c r="AO535" s="134"/>
      <c r="AP535" s="182">
        <f>IF(SUMIF($K$436:$AO$436,1,$K535:AO535)&gt;0.5,"HATALI",SUMIF($K$436:$AO$436,1,$K535:AO535))</f>
        <v>0</v>
      </c>
      <c r="AQ535" s="183">
        <f>IF(SUMIF($K$436:$AO$436,2,$K535:AO535)&gt;0.5,"HATALI",SUMIF($K$436:$AO$436,2,$K535:AO535))</f>
        <v>0</v>
      </c>
      <c r="AR535" s="186">
        <f>IF(SUMIF($K$436:$AO$436,3,$K535:AO535)&gt;0.5,"HATALI",SUMIF($K$436:$AO$436,3,$K535:AO535))</f>
        <v>0</v>
      </c>
      <c r="AS535" s="187">
        <f>IF(SUMIF($K$436:$AO$436,4,$K535:AO535)&gt;0.5,"HATALI",SUMIF($K$436:$AO$436,4,$K535:AO535))</f>
        <v>0</v>
      </c>
      <c r="AT535" s="184">
        <f>IF(SUMIF($K$436:$AO$436,5,$K535:AO535)&gt;0.5,"HATALI",SUMIF($K$436:$AO$436,5,$K535:AO535))</f>
        <v>0</v>
      </c>
      <c r="AU535" s="185">
        <f>IF(SUMIF($K$436:$AO$436,6,$K535:AP535)&gt;0.5,"HATALI",SUMIF($K$436:$AO$436,6,$K535:AP535))</f>
        <v>0</v>
      </c>
      <c r="AV535" s="131">
        <f t="shared" si="43"/>
        <v>0</v>
      </c>
      <c r="AW535" s="25">
        <f t="shared" si="44"/>
        <v>0</v>
      </c>
      <c r="AX535" s="25">
        <f t="shared" si="45"/>
        <v>0</v>
      </c>
      <c r="AY535" s="79">
        <f t="shared" si="46"/>
        <v>0</v>
      </c>
      <c r="AZ535" s="24">
        <f t="shared" si="47"/>
        <v>0</v>
      </c>
      <c r="BC535" s="30"/>
      <c r="BD535" s="80"/>
      <c r="BE535" s="80"/>
      <c r="BF535" s="80"/>
      <c r="BG535" s="81"/>
      <c r="BH535" s="76"/>
      <c r="BI535" s="27"/>
      <c r="BJ535" s="82"/>
      <c r="BK535" s="83"/>
    </row>
    <row r="536" spans="2:63" ht="39.75" customHeight="1">
      <c r="B536" s="215"/>
      <c r="C536" s="28">
        <f t="shared" si="41"/>
      </c>
      <c r="D536" s="28"/>
      <c r="E536" s="3">
        <f t="shared" si="42"/>
      </c>
      <c r="F536" s="35"/>
      <c r="G536" s="78">
        <f>IF(ISERROR(VLOOKUP($F536,'Öğrenci Listesi'!$H$15:$O$577,7,FALSE)),0,VLOOKUP($F536,'Öğrenci Listesi'!$H$15:$O$577,7,FALSE))</f>
        <v>0</v>
      </c>
      <c r="H536" s="78">
        <f>IF(ISERROR(VLOOKUP($F536,'Öğrenci Listesi'!$H$15:$O$577,2,FALSE)),0,VLOOKUP($F536,'Öğrenci Listesi'!$H$15:$O$577,2,FALSE))</f>
        <v>0</v>
      </c>
      <c r="I536" s="78">
        <f>IF(ISERROR(VLOOKUP($F536,'Öğrenci Listesi'!$H$15:$O$577,3,FALSE)),0,VLOOKUP($F536,'Öğrenci Listesi'!$H$15:$O$577,3,FALSE))</f>
        <v>0</v>
      </c>
      <c r="J536" s="78">
        <f>IF(ISERROR(VLOOKUP($F536,'Öğrenci Listesi'!$H$15:$O$577,4,FALSE)),0,VLOOKUP($F536,'Öğrenci Listesi'!$H$15:$O$577,4,FALSE))</f>
        <v>0</v>
      </c>
      <c r="K536" s="134"/>
      <c r="L536" s="134"/>
      <c r="M536" s="134"/>
      <c r="N536" s="134"/>
      <c r="O536" s="134"/>
      <c r="P536" s="134"/>
      <c r="Q536" s="134"/>
      <c r="R536" s="134"/>
      <c r="S536" s="134"/>
      <c r="T536" s="134"/>
      <c r="U536" s="134"/>
      <c r="V536" s="134"/>
      <c r="W536" s="134"/>
      <c r="X536" s="134"/>
      <c r="Y536" s="134"/>
      <c r="Z536" s="134"/>
      <c r="AA536" s="134"/>
      <c r="AB536" s="134"/>
      <c r="AC536" s="134"/>
      <c r="AD536" s="134"/>
      <c r="AE536" s="134"/>
      <c r="AF536" s="134"/>
      <c r="AG536" s="134"/>
      <c r="AH536" s="134"/>
      <c r="AI536" s="134"/>
      <c r="AJ536" s="134"/>
      <c r="AK536" s="134"/>
      <c r="AL536" s="134"/>
      <c r="AM536" s="134"/>
      <c r="AN536" s="134"/>
      <c r="AO536" s="134"/>
      <c r="AP536" s="182">
        <f>IF(SUMIF($K$436:$AO$436,1,$K536:AO536)&gt;0.5,"HATALI",SUMIF($K$436:$AO$436,1,$K536:AO536))</f>
        <v>0</v>
      </c>
      <c r="AQ536" s="183">
        <f>IF(SUMIF($K$436:$AO$436,2,$K536:AO536)&gt;0.5,"HATALI",SUMIF($K$436:$AO$436,2,$K536:AO536))</f>
        <v>0</v>
      </c>
      <c r="AR536" s="186">
        <f>IF(SUMIF($K$436:$AO$436,3,$K536:AO536)&gt;0.5,"HATALI",SUMIF($K$436:$AO$436,3,$K536:AO536))</f>
        <v>0</v>
      </c>
      <c r="AS536" s="187">
        <f>IF(SUMIF($K$436:$AO$436,4,$K536:AO536)&gt;0.5,"HATALI",SUMIF($K$436:$AO$436,4,$K536:AO536))</f>
        <v>0</v>
      </c>
      <c r="AT536" s="184">
        <f>IF(SUMIF($K$436:$AO$436,5,$K536:AO536)&gt;0.5,"HATALI",SUMIF($K$436:$AO$436,5,$K536:AO536))</f>
        <v>0</v>
      </c>
      <c r="AU536" s="185">
        <f>IF(SUMIF($K$436:$AO$436,6,$K536:AP536)&gt;0.5,"HATALI",SUMIF($K$436:$AO$436,6,$K536:AP536))</f>
        <v>0</v>
      </c>
      <c r="AV536" s="131">
        <f t="shared" si="43"/>
        <v>0</v>
      </c>
      <c r="AW536" s="25">
        <f t="shared" si="44"/>
        <v>0</v>
      </c>
      <c r="AX536" s="25">
        <f t="shared" si="45"/>
        <v>0</v>
      </c>
      <c r="AY536" s="79">
        <f t="shared" si="46"/>
        <v>0</v>
      </c>
      <c r="AZ536" s="24">
        <f t="shared" si="47"/>
        <v>0</v>
      </c>
      <c r="BC536" s="30"/>
      <c r="BD536" s="80"/>
      <c r="BE536" s="80"/>
      <c r="BF536" s="80"/>
      <c r="BG536" s="81"/>
      <c r="BH536" s="76"/>
      <c r="BI536" s="27"/>
      <c r="BJ536" s="82"/>
      <c r="BK536" s="83"/>
    </row>
    <row r="537" spans="2:63" ht="39.75" customHeight="1">
      <c r="B537" s="215"/>
      <c r="C537" s="28">
        <f t="shared" si="41"/>
      </c>
      <c r="D537" s="28"/>
      <c r="E537" s="3">
        <f t="shared" si="42"/>
      </c>
      <c r="F537" s="35"/>
      <c r="G537" s="78">
        <f>IF(ISERROR(VLOOKUP($F537,'Öğrenci Listesi'!$H$15:$O$577,7,FALSE)),0,VLOOKUP($F537,'Öğrenci Listesi'!$H$15:$O$577,7,FALSE))</f>
        <v>0</v>
      </c>
      <c r="H537" s="78">
        <f>IF(ISERROR(VLOOKUP($F537,'Öğrenci Listesi'!$H$15:$O$577,2,FALSE)),0,VLOOKUP($F537,'Öğrenci Listesi'!$H$15:$O$577,2,FALSE))</f>
        <v>0</v>
      </c>
      <c r="I537" s="78">
        <f>IF(ISERROR(VLOOKUP($F537,'Öğrenci Listesi'!$H$15:$O$577,3,FALSE)),0,VLOOKUP($F537,'Öğrenci Listesi'!$H$15:$O$577,3,FALSE))</f>
        <v>0</v>
      </c>
      <c r="J537" s="78">
        <f>IF(ISERROR(VLOOKUP($F537,'Öğrenci Listesi'!$H$15:$O$577,4,FALSE)),0,VLOOKUP($F537,'Öğrenci Listesi'!$H$15:$O$577,4,FALSE))</f>
        <v>0</v>
      </c>
      <c r="K537" s="134"/>
      <c r="L537" s="134"/>
      <c r="M537" s="134"/>
      <c r="N537" s="134"/>
      <c r="O537" s="134"/>
      <c r="P537" s="134"/>
      <c r="Q537" s="134"/>
      <c r="R537" s="134"/>
      <c r="S537" s="134"/>
      <c r="T537" s="134"/>
      <c r="U537" s="134"/>
      <c r="V537" s="134"/>
      <c r="W537" s="134"/>
      <c r="X537" s="134"/>
      <c r="Y537" s="134"/>
      <c r="Z537" s="134"/>
      <c r="AA537" s="134"/>
      <c r="AB537" s="134"/>
      <c r="AC537" s="134"/>
      <c r="AD537" s="134"/>
      <c r="AE537" s="134"/>
      <c r="AF537" s="134"/>
      <c r="AG537" s="134"/>
      <c r="AH537" s="134"/>
      <c r="AI537" s="134"/>
      <c r="AJ537" s="134"/>
      <c r="AK537" s="134"/>
      <c r="AL537" s="134"/>
      <c r="AM537" s="134"/>
      <c r="AN537" s="134"/>
      <c r="AO537" s="134"/>
      <c r="AP537" s="182">
        <f>IF(SUMIF($K$436:$AO$436,1,$K537:AO537)&gt;0.5,"HATALI",SUMIF($K$436:$AO$436,1,$K537:AO537))</f>
        <v>0</v>
      </c>
      <c r="AQ537" s="183">
        <f>IF(SUMIF($K$436:$AO$436,2,$K537:AO537)&gt;0.5,"HATALI",SUMIF($K$436:$AO$436,2,$K537:AO537))</f>
        <v>0</v>
      </c>
      <c r="AR537" s="186">
        <f>IF(SUMIF($K$436:$AO$436,3,$K537:AO537)&gt;0.5,"HATALI",SUMIF($K$436:$AO$436,3,$K537:AO537))</f>
        <v>0</v>
      </c>
      <c r="AS537" s="187">
        <f>IF(SUMIF($K$436:$AO$436,4,$K537:AO537)&gt;0.5,"HATALI",SUMIF($K$436:$AO$436,4,$K537:AO537))</f>
        <v>0</v>
      </c>
      <c r="AT537" s="184">
        <f>IF(SUMIF($K$436:$AO$436,5,$K537:AO537)&gt;0.5,"HATALI",SUMIF($K$436:$AO$436,5,$K537:AO537))</f>
        <v>0</v>
      </c>
      <c r="AU537" s="185">
        <f>IF(SUMIF($K$436:$AO$436,6,$K537:AP537)&gt;0.5,"HATALI",SUMIF($K$436:$AO$436,6,$K537:AP537))</f>
        <v>0</v>
      </c>
      <c r="AV537" s="131">
        <f t="shared" si="43"/>
        <v>0</v>
      </c>
      <c r="AW537" s="25">
        <f t="shared" si="44"/>
        <v>0</v>
      </c>
      <c r="AX537" s="25">
        <f t="shared" si="45"/>
        <v>0</v>
      </c>
      <c r="AY537" s="79">
        <f t="shared" si="46"/>
        <v>0</v>
      </c>
      <c r="AZ537" s="24">
        <f t="shared" si="47"/>
        <v>0</v>
      </c>
      <c r="BC537" s="30"/>
      <c r="BD537" s="80"/>
      <c r="BE537" s="80"/>
      <c r="BF537" s="80"/>
      <c r="BG537" s="81"/>
      <c r="BH537" s="76"/>
      <c r="BI537" s="27"/>
      <c r="BJ537" s="82"/>
      <c r="BK537" s="83"/>
    </row>
    <row r="538" spans="2:63" ht="39.75" customHeight="1">
      <c r="B538" s="193"/>
      <c r="C538" s="27"/>
      <c r="D538" s="27"/>
      <c r="E538" s="216" t="s">
        <v>85</v>
      </c>
      <c r="F538" s="217"/>
      <c r="G538" s="217"/>
      <c r="H538" s="217"/>
      <c r="I538" s="217"/>
      <c r="J538" s="218"/>
      <c r="K538" s="129">
        <f aca="true" t="shared" si="48" ref="K538:AO538">SUM(K516:K537)*24</f>
        <v>0</v>
      </c>
      <c r="L538" s="129">
        <f t="shared" si="48"/>
        <v>0</v>
      </c>
      <c r="M538" s="129">
        <f t="shared" si="48"/>
        <v>0</v>
      </c>
      <c r="N538" s="129">
        <f t="shared" si="48"/>
        <v>0</v>
      </c>
      <c r="O538" s="129">
        <f t="shared" si="48"/>
        <v>0</v>
      </c>
      <c r="P538" s="129">
        <f t="shared" si="48"/>
        <v>0</v>
      </c>
      <c r="Q538" s="129">
        <f t="shared" si="48"/>
        <v>0</v>
      </c>
      <c r="R538" s="129">
        <f t="shared" si="48"/>
        <v>0</v>
      </c>
      <c r="S538" s="129">
        <f t="shared" si="48"/>
        <v>0</v>
      </c>
      <c r="T538" s="129">
        <f t="shared" si="48"/>
        <v>0</v>
      </c>
      <c r="U538" s="129">
        <f t="shared" si="48"/>
        <v>0</v>
      </c>
      <c r="V538" s="129">
        <f t="shared" si="48"/>
        <v>0</v>
      </c>
      <c r="W538" s="129">
        <f t="shared" si="48"/>
        <v>0</v>
      </c>
      <c r="X538" s="129">
        <f t="shared" si="48"/>
        <v>0</v>
      </c>
      <c r="Y538" s="129">
        <f t="shared" si="48"/>
        <v>0</v>
      </c>
      <c r="Z538" s="129">
        <f t="shared" si="48"/>
        <v>0</v>
      </c>
      <c r="AA538" s="129">
        <f t="shared" si="48"/>
        <v>0</v>
      </c>
      <c r="AB538" s="129">
        <f t="shared" si="48"/>
        <v>0</v>
      </c>
      <c r="AC538" s="129">
        <f t="shared" si="48"/>
        <v>0</v>
      </c>
      <c r="AD538" s="129">
        <f t="shared" si="48"/>
        <v>0</v>
      </c>
      <c r="AE538" s="129">
        <f t="shared" si="48"/>
        <v>0</v>
      </c>
      <c r="AF538" s="129">
        <f t="shared" si="48"/>
        <v>0</v>
      </c>
      <c r="AG538" s="129">
        <f t="shared" si="48"/>
        <v>0</v>
      </c>
      <c r="AH538" s="129">
        <f t="shared" si="48"/>
        <v>0</v>
      </c>
      <c r="AI538" s="129">
        <f t="shared" si="48"/>
        <v>0</v>
      </c>
      <c r="AJ538" s="129">
        <f t="shared" si="48"/>
        <v>0</v>
      </c>
      <c r="AK538" s="129">
        <f t="shared" si="48"/>
        <v>0</v>
      </c>
      <c r="AL538" s="129">
        <f t="shared" si="48"/>
        <v>0</v>
      </c>
      <c r="AM538" s="129">
        <f t="shared" si="48"/>
        <v>0</v>
      </c>
      <c r="AN538" s="129">
        <f t="shared" si="48"/>
        <v>0</v>
      </c>
      <c r="AO538" s="129">
        <f t="shared" si="48"/>
        <v>0</v>
      </c>
      <c r="AP538" s="128">
        <f>SUM(AP516:AP537)</f>
        <v>0</v>
      </c>
      <c r="AQ538" s="128">
        <f>SUM(AQ516:AQ537)</f>
        <v>0</v>
      </c>
      <c r="AR538" s="128">
        <f>SUM(AR516:AR537)</f>
        <v>0</v>
      </c>
      <c r="AS538" s="128">
        <f>SUM(AS516:AS537)</f>
        <v>0</v>
      </c>
      <c r="AT538" s="128">
        <f>SUM(AT516:AT537)</f>
        <v>0</v>
      </c>
      <c r="AU538" s="128"/>
      <c r="AV538" s="129">
        <f>SUM(AV516:AV537)</f>
        <v>0</v>
      </c>
      <c r="AW538" s="26">
        <f>SUM(AW516:AW537)</f>
        <v>0</v>
      </c>
      <c r="AX538" s="26">
        <f>SUM(AX516:AX537)</f>
        <v>0</v>
      </c>
      <c r="AY538" s="26">
        <f>SUM(AY516:AY537)</f>
        <v>0</v>
      </c>
      <c r="AZ538" s="26">
        <f>SUM(AZ516:AZ537)</f>
        <v>0</v>
      </c>
      <c r="BC538" s="30"/>
      <c r="BD538" s="80"/>
      <c r="BE538" s="80"/>
      <c r="BF538" s="80"/>
      <c r="BG538" s="81"/>
      <c r="BH538" s="76"/>
      <c r="BI538" s="27"/>
      <c r="BJ538" s="82"/>
      <c r="BK538" s="83"/>
    </row>
    <row r="539" spans="2:63" ht="39.75" customHeight="1">
      <c r="B539" s="193"/>
      <c r="C539" s="27"/>
      <c r="D539" s="27"/>
      <c r="E539" s="239" t="s">
        <v>146</v>
      </c>
      <c r="F539" s="240"/>
      <c r="G539" s="240"/>
      <c r="H539" s="240"/>
      <c r="I539" s="240"/>
      <c r="J539" s="241"/>
      <c r="K539" s="132">
        <f>+K501</f>
        <v>0</v>
      </c>
      <c r="L539" s="132">
        <f>+L501</f>
        <v>0</v>
      </c>
      <c r="M539" s="132">
        <f>+M501</f>
        <v>0</v>
      </c>
      <c r="N539" s="132">
        <f aca="true" t="shared" si="49" ref="N539:AO539">+N501</f>
        <v>0</v>
      </c>
      <c r="O539" s="132">
        <f t="shared" si="49"/>
        <v>0</v>
      </c>
      <c r="P539" s="132">
        <f t="shared" si="49"/>
        <v>0</v>
      </c>
      <c r="Q539" s="132">
        <f t="shared" si="49"/>
        <v>0</v>
      </c>
      <c r="R539" s="132">
        <f t="shared" si="49"/>
        <v>0</v>
      </c>
      <c r="S539" s="132">
        <f t="shared" si="49"/>
        <v>0</v>
      </c>
      <c r="T539" s="132">
        <f t="shared" si="49"/>
        <v>0</v>
      </c>
      <c r="U539" s="132">
        <f t="shared" si="49"/>
        <v>0</v>
      </c>
      <c r="V539" s="132">
        <f t="shared" si="49"/>
        <v>0</v>
      </c>
      <c r="W539" s="132">
        <f t="shared" si="49"/>
        <v>0</v>
      </c>
      <c r="X539" s="132">
        <f t="shared" si="49"/>
        <v>0</v>
      </c>
      <c r="Y539" s="132">
        <f t="shared" si="49"/>
        <v>0</v>
      </c>
      <c r="Z539" s="132">
        <f t="shared" si="49"/>
        <v>0</v>
      </c>
      <c r="AA539" s="132">
        <f t="shared" si="49"/>
        <v>0</v>
      </c>
      <c r="AB539" s="132">
        <f t="shared" si="49"/>
        <v>0</v>
      </c>
      <c r="AC539" s="132">
        <f t="shared" si="49"/>
        <v>0</v>
      </c>
      <c r="AD539" s="132">
        <f t="shared" si="49"/>
        <v>0</v>
      </c>
      <c r="AE539" s="132">
        <f t="shared" si="49"/>
        <v>0</v>
      </c>
      <c r="AF539" s="132">
        <f t="shared" si="49"/>
        <v>0</v>
      </c>
      <c r="AG539" s="132">
        <f t="shared" si="49"/>
        <v>0</v>
      </c>
      <c r="AH539" s="132">
        <f t="shared" si="49"/>
        <v>0</v>
      </c>
      <c r="AI539" s="132">
        <f t="shared" si="49"/>
        <v>0</v>
      </c>
      <c r="AJ539" s="132">
        <f t="shared" si="49"/>
        <v>0</v>
      </c>
      <c r="AK539" s="132">
        <f t="shared" si="49"/>
        <v>0</v>
      </c>
      <c r="AL539" s="132">
        <f t="shared" si="49"/>
        <v>0</v>
      </c>
      <c r="AM539" s="132">
        <f t="shared" si="49"/>
        <v>0</v>
      </c>
      <c r="AN539" s="132">
        <f t="shared" si="49"/>
        <v>0</v>
      </c>
      <c r="AO539" s="132">
        <f t="shared" si="49"/>
        <v>0</v>
      </c>
      <c r="AP539" s="129">
        <f>+AP501</f>
        <v>0</v>
      </c>
      <c r="AQ539" s="129">
        <f aca="true" t="shared" si="50" ref="AQ539:AW539">+AQ501</f>
        <v>0</v>
      </c>
      <c r="AR539" s="129">
        <f t="shared" si="50"/>
        <v>0</v>
      </c>
      <c r="AS539" s="129">
        <f t="shared" si="50"/>
        <v>0</v>
      </c>
      <c r="AT539" s="129">
        <f t="shared" si="50"/>
        <v>0</v>
      </c>
      <c r="AU539" s="129">
        <f t="shared" si="50"/>
        <v>0</v>
      </c>
      <c r="AV539" s="129">
        <f t="shared" si="50"/>
        <v>0</v>
      </c>
      <c r="AW539" s="129">
        <f t="shared" si="50"/>
        <v>0</v>
      </c>
      <c r="AX539" s="133">
        <f>SUM(AX517:AX538)</f>
        <v>0</v>
      </c>
      <c r="AY539" s="133">
        <f>SUM(AY517:AY538)</f>
        <v>0</v>
      </c>
      <c r="AZ539" s="133">
        <f>SUM(AZ517:AZ538)</f>
        <v>0</v>
      </c>
      <c r="BC539" s="30"/>
      <c r="BD539" s="80"/>
      <c r="BE539" s="80"/>
      <c r="BF539" s="80"/>
      <c r="BG539" s="81"/>
      <c r="BH539" s="76"/>
      <c r="BI539" s="27"/>
      <c r="BJ539" s="82"/>
      <c r="BK539" s="83"/>
    </row>
    <row r="540" spans="2:63" ht="39.75" customHeight="1">
      <c r="B540" s="193"/>
      <c r="C540" s="27"/>
      <c r="D540" s="27"/>
      <c r="E540" s="248" t="s">
        <v>86</v>
      </c>
      <c r="F540" s="248"/>
      <c r="G540" s="248"/>
      <c r="H540" s="248"/>
      <c r="I540" s="248"/>
      <c r="J540" s="248"/>
      <c r="K540" s="130">
        <f>K538+K539</f>
        <v>0</v>
      </c>
      <c r="L540" s="130">
        <f aca="true" t="shared" si="51" ref="L540:AM540">L538+L539</f>
        <v>0</v>
      </c>
      <c r="M540" s="130">
        <f t="shared" si="51"/>
        <v>0</v>
      </c>
      <c r="N540" s="130">
        <f t="shared" si="51"/>
        <v>0</v>
      </c>
      <c r="O540" s="130">
        <f t="shared" si="51"/>
        <v>0</v>
      </c>
      <c r="P540" s="130">
        <f t="shared" si="51"/>
        <v>0</v>
      </c>
      <c r="Q540" s="130">
        <f t="shared" si="51"/>
        <v>0</v>
      </c>
      <c r="R540" s="130">
        <f t="shared" si="51"/>
        <v>0</v>
      </c>
      <c r="S540" s="130">
        <f t="shared" si="51"/>
        <v>0</v>
      </c>
      <c r="T540" s="130">
        <f t="shared" si="51"/>
        <v>0</v>
      </c>
      <c r="U540" s="130">
        <f t="shared" si="51"/>
        <v>0</v>
      </c>
      <c r="V540" s="130">
        <f t="shared" si="51"/>
        <v>0</v>
      </c>
      <c r="W540" s="130">
        <f t="shared" si="51"/>
        <v>0</v>
      </c>
      <c r="X540" s="130">
        <f t="shared" si="51"/>
        <v>0</v>
      </c>
      <c r="Y540" s="130">
        <f t="shared" si="51"/>
        <v>0</v>
      </c>
      <c r="Z540" s="130">
        <f t="shared" si="51"/>
        <v>0</v>
      </c>
      <c r="AA540" s="130">
        <f t="shared" si="51"/>
        <v>0</v>
      </c>
      <c r="AB540" s="130">
        <f t="shared" si="51"/>
        <v>0</v>
      </c>
      <c r="AC540" s="130">
        <f t="shared" si="51"/>
        <v>0</v>
      </c>
      <c r="AD540" s="130">
        <f t="shared" si="51"/>
        <v>0</v>
      </c>
      <c r="AE540" s="130">
        <f t="shared" si="51"/>
        <v>0</v>
      </c>
      <c r="AF540" s="130">
        <f t="shared" si="51"/>
        <v>0</v>
      </c>
      <c r="AG540" s="130">
        <f t="shared" si="51"/>
        <v>0</v>
      </c>
      <c r="AH540" s="130">
        <f t="shared" si="51"/>
        <v>0</v>
      </c>
      <c r="AI540" s="130">
        <f t="shared" si="51"/>
        <v>0</v>
      </c>
      <c r="AJ540" s="130">
        <f t="shared" si="51"/>
        <v>0</v>
      </c>
      <c r="AK540" s="130">
        <f t="shared" si="51"/>
        <v>0</v>
      </c>
      <c r="AL540" s="130">
        <f t="shared" si="51"/>
        <v>0</v>
      </c>
      <c r="AM540" s="130">
        <f t="shared" si="51"/>
        <v>0</v>
      </c>
      <c r="AN540" s="130">
        <f>AN538+AN539</f>
        <v>0</v>
      </c>
      <c r="AO540" s="130">
        <f>AO538+AO539</f>
        <v>0</v>
      </c>
      <c r="AP540" s="130">
        <f>AP538+AP539</f>
        <v>0</v>
      </c>
      <c r="AQ540" s="130">
        <f aca="true" t="shared" si="52" ref="AQ540:AW540">AQ538+AQ539</f>
        <v>0</v>
      </c>
      <c r="AR540" s="130">
        <f t="shared" si="52"/>
        <v>0</v>
      </c>
      <c r="AS540" s="130">
        <f t="shared" si="52"/>
        <v>0</v>
      </c>
      <c r="AT540" s="130">
        <f t="shared" si="52"/>
        <v>0</v>
      </c>
      <c r="AU540" s="130">
        <f t="shared" si="52"/>
        <v>0</v>
      </c>
      <c r="AV540" s="130">
        <f t="shared" si="52"/>
        <v>0</v>
      </c>
      <c r="AW540" s="130">
        <f t="shared" si="52"/>
        <v>0</v>
      </c>
      <c r="AX540" s="130">
        <f>AX539+AX538</f>
        <v>0</v>
      </c>
      <c r="AY540" s="130">
        <f>AY539+AY538</f>
        <v>0</v>
      </c>
      <c r="AZ540" s="130">
        <f>AZ539+AZ538</f>
        <v>0</v>
      </c>
      <c r="BC540" s="30"/>
      <c r="BD540" s="80"/>
      <c r="BE540" s="80"/>
      <c r="BF540" s="80"/>
      <c r="BG540" s="81"/>
      <c r="BH540" s="76"/>
      <c r="BI540" s="27"/>
      <c r="BJ540" s="82"/>
      <c r="BK540" s="83"/>
    </row>
    <row r="541" spans="2:63" ht="19.5">
      <c r="B541" s="193"/>
      <c r="C541" s="27"/>
      <c r="D541" s="27"/>
      <c r="F541" s="204" t="str">
        <f>+O512</f>
        <v>01-01-2021  / 31-01-2021</v>
      </c>
      <c r="G541" s="204"/>
      <c r="H541" s="204"/>
      <c r="I541" s="204"/>
      <c r="J541" s="204"/>
      <c r="K541" s="205" t="s">
        <v>13</v>
      </c>
      <c r="L541" s="205"/>
      <c r="M541" s="205"/>
      <c r="N541" s="205"/>
      <c r="O541" s="205" t="s">
        <v>14</v>
      </c>
      <c r="P541" s="205"/>
      <c r="Q541" s="205">
        <f>COUNTIF(E478:E537,"&gt;0")</f>
        <v>0</v>
      </c>
      <c r="R541" s="205"/>
      <c r="S541" s="7" t="s">
        <v>15</v>
      </c>
      <c r="T541" s="230">
        <f>+AV540</f>
        <v>0</v>
      </c>
      <c r="U541" s="230"/>
      <c r="V541" s="219" t="s">
        <v>101</v>
      </c>
      <c r="W541" s="205"/>
      <c r="X541" s="34" t="s">
        <v>53</v>
      </c>
      <c r="BC541" s="30"/>
      <c r="BD541" s="80"/>
      <c r="BE541" s="80"/>
      <c r="BF541" s="80"/>
      <c r="BG541" s="81"/>
      <c r="BH541" s="76"/>
      <c r="BI541" s="27"/>
      <c r="BJ541" s="82"/>
      <c r="BK541" s="83"/>
    </row>
    <row r="542" spans="2:63" ht="19.5">
      <c r="B542" s="193"/>
      <c r="C542" s="27"/>
      <c r="D542" s="27"/>
      <c r="P542" s="196">
        <f>+P502</f>
        <v>0</v>
      </c>
      <c r="Q542" s="197"/>
      <c r="R542" s="197"/>
      <c r="S542" s="197"/>
      <c r="T542" s="197"/>
      <c r="U542" s="197"/>
      <c r="Y542" s="194" t="s">
        <v>102</v>
      </c>
      <c r="Z542" s="195"/>
      <c r="AA542" s="195"/>
      <c r="AB542" s="195"/>
      <c r="AC542" s="195"/>
      <c r="BC542" s="30"/>
      <c r="BD542" s="80"/>
      <c r="BE542" s="80"/>
      <c r="BF542" s="80"/>
      <c r="BG542" s="81"/>
      <c r="BH542" s="76"/>
      <c r="BI542" s="27"/>
      <c r="BJ542" s="82"/>
      <c r="BK542" s="83"/>
    </row>
    <row r="543" spans="2:63" ht="19.5">
      <c r="B543" s="193"/>
      <c r="C543" s="27"/>
      <c r="D543" s="27"/>
      <c r="P543" s="180" t="str">
        <f>+P504</f>
        <v>Puantajı Hazrlayan</v>
      </c>
      <c r="Q543" s="33"/>
      <c r="R543" s="33"/>
      <c r="S543" s="33"/>
      <c r="T543" s="33"/>
      <c r="U543" s="33"/>
      <c r="W543" s="181"/>
      <c r="X543" s="180"/>
      <c r="Y543" s="112" t="str">
        <f>+Y504</f>
        <v>Konrol / Onay</v>
      </c>
      <c r="Z543" s="8"/>
      <c r="AA543" s="8"/>
      <c r="AB543" s="8"/>
      <c r="AC543" s="8"/>
      <c r="BC543" s="30"/>
      <c r="BD543" s="80"/>
      <c r="BE543" s="80"/>
      <c r="BF543" s="80"/>
      <c r="BG543" s="81"/>
      <c r="BH543" s="76"/>
      <c r="BI543" s="27"/>
      <c r="BJ543" s="82"/>
      <c r="BK543" s="83"/>
    </row>
    <row r="544" spans="2:63" ht="19.5">
      <c r="B544" s="193"/>
      <c r="C544" s="27"/>
      <c r="D544" s="27"/>
      <c r="P544" s="32" t="str">
        <f>+P505</f>
        <v>a</v>
      </c>
      <c r="Q544" s="33"/>
      <c r="R544" s="33"/>
      <c r="S544" s="33"/>
      <c r="T544" s="33"/>
      <c r="U544" s="33"/>
      <c r="W544" s="181"/>
      <c r="X544" s="180"/>
      <c r="Y544" s="112" t="str">
        <f>+Y505</f>
        <v>c</v>
      </c>
      <c r="Z544" s="8"/>
      <c r="AA544" s="8"/>
      <c r="AB544" s="8"/>
      <c r="AC544" s="8"/>
      <c r="BC544" s="30"/>
      <c r="BD544" s="80"/>
      <c r="BE544" s="80"/>
      <c r="BF544" s="80"/>
      <c r="BG544" s="81"/>
      <c r="BH544" s="76"/>
      <c r="BI544" s="27"/>
      <c r="BJ544" s="82"/>
      <c r="BK544" s="83"/>
    </row>
    <row r="545" spans="2:63" ht="19.5">
      <c r="B545" s="193"/>
      <c r="C545" s="27"/>
      <c r="D545" s="27"/>
      <c r="P545" s="32" t="str">
        <f>+P506</f>
        <v>b</v>
      </c>
      <c r="Q545" s="33"/>
      <c r="R545" s="33"/>
      <c r="S545" s="33"/>
      <c r="T545" s="33"/>
      <c r="U545" s="33"/>
      <c r="W545" s="181"/>
      <c r="X545" s="180"/>
      <c r="Y545" s="112" t="str">
        <f>+Y506</f>
        <v>d</v>
      </c>
      <c r="Z545" s="8"/>
      <c r="AA545" s="8"/>
      <c r="AB545" s="8"/>
      <c r="AC545" s="8"/>
      <c r="BC545" s="30"/>
      <c r="BD545" s="80"/>
      <c r="BE545" s="80"/>
      <c r="BF545" s="80"/>
      <c r="BG545" s="81"/>
      <c r="BH545" s="76"/>
      <c r="BI545" s="27"/>
      <c r="BJ545" s="82"/>
      <c r="BK545" s="83"/>
    </row>
    <row r="546" spans="2:63" ht="19.5">
      <c r="B546" s="193"/>
      <c r="C546" s="27"/>
      <c r="D546" s="27"/>
      <c r="P546" s="32"/>
      <c r="Q546" s="33"/>
      <c r="R546" s="33"/>
      <c r="S546" s="33"/>
      <c r="T546" s="33"/>
      <c r="U546" s="33"/>
      <c r="W546" s="181"/>
      <c r="X546" s="180"/>
      <c r="Y546" s="112"/>
      <c r="Z546" s="8"/>
      <c r="AA546" s="8"/>
      <c r="AB546" s="8"/>
      <c r="AC546" s="8"/>
      <c r="BC546" s="30"/>
      <c r="BD546" s="80"/>
      <c r="BE546" s="80"/>
      <c r="BF546" s="80"/>
      <c r="BG546" s="81"/>
      <c r="BH546" s="76"/>
      <c r="BI546" s="27"/>
      <c r="BJ546" s="82"/>
      <c r="BK546" s="83"/>
    </row>
    <row r="547" spans="2:63" ht="19.5">
      <c r="B547" s="193"/>
      <c r="C547" s="27"/>
      <c r="D547" s="27"/>
      <c r="P547" s="32"/>
      <c r="Q547" s="33"/>
      <c r="R547" s="33"/>
      <c r="S547" s="33"/>
      <c r="T547" s="33"/>
      <c r="U547" s="33"/>
      <c r="W547" s="181"/>
      <c r="X547" s="180"/>
      <c r="Y547" s="112"/>
      <c r="Z547" s="8"/>
      <c r="AA547" s="8"/>
      <c r="AB547" s="8"/>
      <c r="AC547" s="8"/>
      <c r="BC547" s="30"/>
      <c r="BD547" s="80"/>
      <c r="BE547" s="80"/>
      <c r="BF547" s="80"/>
      <c r="BG547" s="81"/>
      <c r="BH547" s="76"/>
      <c r="BI547" s="27"/>
      <c r="BJ547" s="82"/>
      <c r="BK547" s="83"/>
    </row>
    <row r="548" spans="2:63" ht="19.5">
      <c r="B548" s="193"/>
      <c r="C548" s="27"/>
      <c r="D548" s="27"/>
      <c r="P548" s="32"/>
      <c r="Q548" s="33"/>
      <c r="R548" s="33"/>
      <c r="S548" s="33"/>
      <c r="T548" s="33"/>
      <c r="U548" s="33"/>
      <c r="W548" s="181"/>
      <c r="X548" s="180"/>
      <c r="Y548" s="112"/>
      <c r="Z548" s="8"/>
      <c r="AA548" s="8"/>
      <c r="AB548" s="8"/>
      <c r="AC548" s="8"/>
      <c r="BC548" s="30"/>
      <c r="BD548" s="80"/>
      <c r="BE548" s="80"/>
      <c r="BF548" s="80"/>
      <c r="BG548" s="81"/>
      <c r="BH548" s="76"/>
      <c r="BI548" s="27"/>
      <c r="BJ548" s="82"/>
      <c r="BK548" s="83"/>
    </row>
    <row r="549" spans="2:63" ht="19.5">
      <c r="B549" s="193"/>
      <c r="C549" s="27"/>
      <c r="D549" s="27"/>
      <c r="P549" s="32"/>
      <c r="Q549" s="33"/>
      <c r="R549" s="33"/>
      <c r="S549" s="33"/>
      <c r="T549" s="33"/>
      <c r="U549" s="33"/>
      <c r="W549" s="181"/>
      <c r="X549" s="180"/>
      <c r="Y549" s="112"/>
      <c r="Z549" s="8"/>
      <c r="AA549" s="8"/>
      <c r="AB549" s="8"/>
      <c r="AC549" s="8"/>
      <c r="BC549" s="30"/>
      <c r="BD549" s="80"/>
      <c r="BE549" s="80"/>
      <c r="BF549" s="80"/>
      <c r="BG549" s="81"/>
      <c r="BH549" s="76"/>
      <c r="BI549" s="27"/>
      <c r="BJ549" s="82"/>
      <c r="BK549" s="83"/>
    </row>
    <row r="550" spans="2:63" ht="19.5">
      <c r="B550" s="193"/>
      <c r="C550" s="27"/>
      <c r="D550" s="27"/>
      <c r="P550" s="32"/>
      <c r="Q550" s="33"/>
      <c r="R550" s="33"/>
      <c r="S550" s="33"/>
      <c r="T550" s="33"/>
      <c r="U550" s="33"/>
      <c r="W550" s="181"/>
      <c r="X550" s="180"/>
      <c r="Y550" s="112"/>
      <c r="Z550" s="8"/>
      <c r="AA550" s="8"/>
      <c r="AB550" s="8"/>
      <c r="AC550" s="8"/>
      <c r="BC550" s="30"/>
      <c r="BD550" s="80"/>
      <c r="BE550" s="80"/>
      <c r="BF550" s="80"/>
      <c r="BG550" s="81"/>
      <c r="BH550" s="76"/>
      <c r="BI550" s="27"/>
      <c r="BJ550" s="82"/>
      <c r="BK550" s="83"/>
    </row>
    <row r="551" spans="2:63" ht="19.5">
      <c r="B551" s="193"/>
      <c r="C551" s="27"/>
      <c r="D551" s="27"/>
      <c r="P551" s="32"/>
      <c r="Q551" s="33"/>
      <c r="R551" s="33"/>
      <c r="S551" s="33"/>
      <c r="T551" s="33"/>
      <c r="U551" s="33"/>
      <c r="W551" s="181"/>
      <c r="X551" s="180"/>
      <c r="Y551" s="112"/>
      <c r="Z551" s="8"/>
      <c r="AA551" s="8"/>
      <c r="AB551" s="8"/>
      <c r="AC551" s="8"/>
      <c r="BC551" s="30"/>
      <c r="BD551" s="80"/>
      <c r="BE551" s="80"/>
      <c r="BF551" s="80"/>
      <c r="BG551" s="81"/>
      <c r="BH551" s="76"/>
      <c r="BI551" s="27"/>
      <c r="BJ551" s="82"/>
      <c r="BK551" s="83"/>
    </row>
    <row r="552" spans="2:63" ht="19.5">
      <c r="B552" s="193"/>
      <c r="C552" s="27"/>
      <c r="D552" s="27"/>
      <c r="P552" s="32"/>
      <c r="Q552" s="33"/>
      <c r="R552" s="33"/>
      <c r="S552" s="33"/>
      <c r="T552" s="33"/>
      <c r="U552" s="33"/>
      <c r="W552" s="181"/>
      <c r="X552" s="180"/>
      <c r="Y552" s="112"/>
      <c r="Z552" s="8"/>
      <c r="AA552" s="8"/>
      <c r="AB552" s="8"/>
      <c r="AC552" s="8"/>
      <c r="BC552" s="30"/>
      <c r="BD552" s="80"/>
      <c r="BE552" s="80"/>
      <c r="BF552" s="80"/>
      <c r="BG552" s="81"/>
      <c r="BH552" s="76"/>
      <c r="BI552" s="27"/>
      <c r="BJ552" s="82"/>
      <c r="BK552" s="83"/>
    </row>
    <row r="553" spans="2:63" ht="19.5">
      <c r="B553" s="193"/>
      <c r="C553" s="27"/>
      <c r="D553" s="27"/>
      <c r="P553" s="32"/>
      <c r="Q553" s="33"/>
      <c r="R553" s="33"/>
      <c r="S553" s="33"/>
      <c r="T553" s="33"/>
      <c r="U553" s="33"/>
      <c r="W553" s="181"/>
      <c r="X553" s="180"/>
      <c r="Y553" s="112"/>
      <c r="Z553" s="8"/>
      <c r="AA553" s="8"/>
      <c r="AB553" s="8"/>
      <c r="AC553" s="8"/>
      <c r="BC553" s="30"/>
      <c r="BD553" s="80"/>
      <c r="BE553" s="80"/>
      <c r="BF553" s="80"/>
      <c r="BG553" s="81"/>
      <c r="BH553" s="76"/>
      <c r="BI553" s="27"/>
      <c r="BJ553" s="82"/>
      <c r="BK553" s="83"/>
    </row>
    <row r="554" spans="2:63" ht="19.5">
      <c r="B554" s="193"/>
      <c r="C554" s="27"/>
      <c r="D554" s="27"/>
      <c r="P554" s="32"/>
      <c r="Q554" s="33"/>
      <c r="R554" s="33"/>
      <c r="S554" s="33"/>
      <c r="T554" s="33"/>
      <c r="U554" s="33"/>
      <c r="W554" s="181"/>
      <c r="X554" s="180"/>
      <c r="Y554" s="112"/>
      <c r="Z554" s="8"/>
      <c r="AA554" s="8"/>
      <c r="AB554" s="8"/>
      <c r="AC554" s="8"/>
      <c r="BC554" s="30"/>
      <c r="BD554" s="80"/>
      <c r="BE554" s="80"/>
      <c r="BF554" s="80"/>
      <c r="BG554" s="81"/>
      <c r="BH554" s="76"/>
      <c r="BI554" s="27"/>
      <c r="BJ554" s="82"/>
      <c r="BK554" s="83"/>
    </row>
    <row r="555" spans="2:63" ht="19.5">
      <c r="B555" s="193"/>
      <c r="C555" s="27"/>
      <c r="D555" s="27"/>
      <c r="P555" s="32"/>
      <c r="Q555" s="33"/>
      <c r="R555" s="33"/>
      <c r="S555" s="33"/>
      <c r="T555" s="33"/>
      <c r="U555" s="33"/>
      <c r="W555" s="181"/>
      <c r="X555" s="180"/>
      <c r="Y555" s="112"/>
      <c r="Z555" s="8"/>
      <c r="AA555" s="8"/>
      <c r="AB555" s="8"/>
      <c r="AC555" s="8"/>
      <c r="BC555" s="30"/>
      <c r="BD555" s="80"/>
      <c r="BE555" s="80"/>
      <c r="BF555" s="80"/>
      <c r="BG555" s="81"/>
      <c r="BH555" s="76"/>
      <c r="BI555" s="27"/>
      <c r="BJ555" s="82"/>
      <c r="BK555" s="83"/>
    </row>
    <row r="556" spans="2:63" ht="19.5">
      <c r="B556" s="193"/>
      <c r="C556" s="27"/>
      <c r="D556" s="27"/>
      <c r="P556" s="32"/>
      <c r="Q556" s="33"/>
      <c r="R556" s="33"/>
      <c r="S556" s="33"/>
      <c r="T556" s="33"/>
      <c r="U556" s="33"/>
      <c r="W556" s="181"/>
      <c r="X556" s="180"/>
      <c r="Y556" s="112"/>
      <c r="Z556" s="8"/>
      <c r="AA556" s="8"/>
      <c r="AB556" s="8"/>
      <c r="AC556" s="8"/>
      <c r="BC556" s="30"/>
      <c r="BD556" s="80"/>
      <c r="BE556" s="80"/>
      <c r="BF556" s="80"/>
      <c r="BG556" s="81"/>
      <c r="BH556" s="76"/>
      <c r="BI556" s="27"/>
      <c r="BJ556" s="82"/>
      <c r="BK556" s="83"/>
    </row>
    <row r="557" spans="2:63" ht="19.5">
      <c r="B557" s="193"/>
      <c r="C557" s="27"/>
      <c r="D557" s="27"/>
      <c r="P557" s="32"/>
      <c r="Q557" s="33"/>
      <c r="R557" s="33"/>
      <c r="S557" s="33"/>
      <c r="T557" s="33"/>
      <c r="U557" s="33"/>
      <c r="W557" s="181"/>
      <c r="X557" s="180"/>
      <c r="Y557" s="112"/>
      <c r="Z557" s="8"/>
      <c r="AA557" s="8"/>
      <c r="AB557" s="8"/>
      <c r="AC557" s="8"/>
      <c r="BC557" s="30"/>
      <c r="BD557" s="80"/>
      <c r="BE557" s="80"/>
      <c r="BF557" s="80"/>
      <c r="BG557" s="81"/>
      <c r="BH557" s="76"/>
      <c r="BI557" s="27"/>
      <c r="BJ557" s="82"/>
      <c r="BK557" s="83"/>
    </row>
    <row r="558" spans="2:63" ht="19.5">
      <c r="B558" s="193"/>
      <c r="C558" s="27"/>
      <c r="D558" s="27"/>
      <c r="P558" s="32"/>
      <c r="Q558" s="33"/>
      <c r="R558" s="33"/>
      <c r="S558" s="33"/>
      <c r="T558" s="33"/>
      <c r="U558" s="33"/>
      <c r="W558" s="181"/>
      <c r="X558" s="180"/>
      <c r="Y558" s="112"/>
      <c r="Z558" s="8"/>
      <c r="AA558" s="8"/>
      <c r="AB558" s="8"/>
      <c r="AC558" s="8"/>
      <c r="BC558" s="30"/>
      <c r="BD558" s="80"/>
      <c r="BE558" s="80"/>
      <c r="BF558" s="80"/>
      <c r="BG558" s="81"/>
      <c r="BH558" s="76"/>
      <c r="BI558" s="27"/>
      <c r="BJ558" s="82"/>
      <c r="BK558" s="83"/>
    </row>
    <row r="559" spans="2:63" ht="19.5">
      <c r="B559" s="193"/>
      <c r="C559" s="27"/>
      <c r="D559" s="27"/>
      <c r="P559" s="32"/>
      <c r="Q559" s="33"/>
      <c r="R559" s="33"/>
      <c r="S559" s="33"/>
      <c r="T559" s="33"/>
      <c r="U559" s="33"/>
      <c r="W559" s="181"/>
      <c r="X559" s="180"/>
      <c r="Y559" s="112"/>
      <c r="Z559" s="8"/>
      <c r="AA559" s="8"/>
      <c r="AB559" s="8"/>
      <c r="AC559" s="8"/>
      <c r="BC559" s="30"/>
      <c r="BD559" s="80"/>
      <c r="BE559" s="80"/>
      <c r="BF559" s="80"/>
      <c r="BG559" s="81"/>
      <c r="BH559" s="76"/>
      <c r="BI559" s="27"/>
      <c r="BJ559" s="82"/>
      <c r="BK559" s="83"/>
    </row>
    <row r="560" spans="2:63" ht="19.5">
      <c r="B560" s="193"/>
      <c r="C560" s="27"/>
      <c r="D560" s="27"/>
      <c r="P560" s="32"/>
      <c r="Q560" s="33"/>
      <c r="R560" s="33"/>
      <c r="S560" s="33"/>
      <c r="T560" s="33"/>
      <c r="U560" s="33"/>
      <c r="W560" s="181"/>
      <c r="X560" s="180"/>
      <c r="Y560" s="112"/>
      <c r="Z560" s="8"/>
      <c r="AA560" s="8"/>
      <c r="AB560" s="8"/>
      <c r="AC560" s="8"/>
      <c r="BC560" s="30"/>
      <c r="BD560" s="80"/>
      <c r="BE560" s="80"/>
      <c r="BF560" s="80"/>
      <c r="BG560" s="81"/>
      <c r="BH560" s="76"/>
      <c r="BI560" s="27"/>
      <c r="BJ560" s="82"/>
      <c r="BK560" s="83"/>
    </row>
    <row r="561" spans="2:63" ht="19.5">
      <c r="B561" s="193"/>
      <c r="C561" s="27"/>
      <c r="D561" s="27"/>
      <c r="P561" s="32"/>
      <c r="Q561" s="33"/>
      <c r="R561" s="33"/>
      <c r="S561" s="33"/>
      <c r="T561" s="33"/>
      <c r="U561" s="33"/>
      <c r="W561" s="181"/>
      <c r="X561" s="180"/>
      <c r="Y561" s="112"/>
      <c r="Z561" s="8"/>
      <c r="AA561" s="8"/>
      <c r="AB561" s="8"/>
      <c r="AC561" s="8"/>
      <c r="BC561" s="30"/>
      <c r="BD561" s="80"/>
      <c r="BE561" s="80"/>
      <c r="BF561" s="80"/>
      <c r="BG561" s="81"/>
      <c r="BH561" s="76"/>
      <c r="BI561" s="27"/>
      <c r="BJ561" s="82"/>
      <c r="BK561" s="83"/>
    </row>
    <row r="562" spans="2:63" ht="19.5">
      <c r="B562" s="193"/>
      <c r="C562" s="27"/>
      <c r="D562" s="27"/>
      <c r="P562" s="32"/>
      <c r="Q562" s="33"/>
      <c r="R562" s="33"/>
      <c r="S562" s="33"/>
      <c r="T562" s="33"/>
      <c r="U562" s="33"/>
      <c r="W562" s="181"/>
      <c r="X562" s="180"/>
      <c r="Y562" s="112"/>
      <c r="Z562" s="8"/>
      <c r="AA562" s="8"/>
      <c r="AB562" s="8"/>
      <c r="AC562" s="8"/>
      <c r="BC562" s="30"/>
      <c r="BD562" s="80"/>
      <c r="BE562" s="80"/>
      <c r="BF562" s="80"/>
      <c r="BG562" s="81"/>
      <c r="BH562" s="76"/>
      <c r="BI562" s="27"/>
      <c r="BJ562" s="82"/>
      <c r="BK562" s="83"/>
    </row>
    <row r="563" spans="2:63" ht="19.5">
      <c r="B563" s="193"/>
      <c r="C563" s="27"/>
      <c r="D563" s="27"/>
      <c r="P563" s="32"/>
      <c r="Q563" s="33"/>
      <c r="R563" s="33"/>
      <c r="S563" s="33"/>
      <c r="T563" s="33"/>
      <c r="U563" s="33"/>
      <c r="W563" s="181"/>
      <c r="X563" s="180"/>
      <c r="Y563" s="112"/>
      <c r="Z563" s="8"/>
      <c r="AA563" s="8"/>
      <c r="AB563" s="8"/>
      <c r="AC563" s="8"/>
      <c r="BC563" s="30"/>
      <c r="BD563" s="80"/>
      <c r="BE563" s="80"/>
      <c r="BF563" s="80"/>
      <c r="BG563" s="81"/>
      <c r="BH563" s="76"/>
      <c r="BI563" s="27"/>
      <c r="BJ563" s="82"/>
      <c r="BK563" s="83"/>
    </row>
    <row r="564" spans="2:63" ht="19.5">
      <c r="B564" s="193"/>
      <c r="C564" s="27"/>
      <c r="D564" s="27"/>
      <c r="P564" s="32"/>
      <c r="Q564" s="33"/>
      <c r="R564" s="33"/>
      <c r="S564" s="33"/>
      <c r="T564" s="33"/>
      <c r="U564" s="33"/>
      <c r="W564" s="181"/>
      <c r="X564" s="180"/>
      <c r="Y564" s="112"/>
      <c r="Z564" s="8"/>
      <c r="AA564" s="8"/>
      <c r="AB564" s="8"/>
      <c r="AC564" s="8"/>
      <c r="BC564" s="30"/>
      <c r="BD564" s="80"/>
      <c r="BE564" s="80"/>
      <c r="BF564" s="80"/>
      <c r="BG564" s="81"/>
      <c r="BH564" s="76"/>
      <c r="BI564" s="27"/>
      <c r="BJ564" s="82"/>
      <c r="BK564" s="83"/>
    </row>
    <row r="565" spans="2:63" ht="19.5">
      <c r="B565" s="193"/>
      <c r="C565" s="27"/>
      <c r="D565" s="27"/>
      <c r="P565" s="32"/>
      <c r="Q565" s="33"/>
      <c r="R565" s="33"/>
      <c r="S565" s="33"/>
      <c r="T565" s="33"/>
      <c r="U565" s="33"/>
      <c r="W565" s="181"/>
      <c r="X565" s="180"/>
      <c r="Y565" s="112"/>
      <c r="Z565" s="8"/>
      <c r="AA565" s="8"/>
      <c r="AB565" s="8"/>
      <c r="AC565" s="8"/>
      <c r="BC565" s="30"/>
      <c r="BD565" s="80"/>
      <c r="BE565" s="80"/>
      <c r="BF565" s="80"/>
      <c r="BG565" s="81"/>
      <c r="BH565" s="76"/>
      <c r="BI565" s="27"/>
      <c r="BJ565" s="82"/>
      <c r="BK565" s="83"/>
    </row>
    <row r="566" spans="2:63" ht="19.5">
      <c r="B566" s="193"/>
      <c r="C566" s="27"/>
      <c r="D566" s="27"/>
      <c r="P566" s="32"/>
      <c r="Q566" s="33"/>
      <c r="R566" s="33"/>
      <c r="S566" s="33"/>
      <c r="T566" s="33"/>
      <c r="U566" s="33"/>
      <c r="W566" s="181"/>
      <c r="X566" s="180"/>
      <c r="Y566" s="112"/>
      <c r="Z566" s="8"/>
      <c r="AA566" s="8"/>
      <c r="AB566" s="8"/>
      <c r="AC566" s="8"/>
      <c r="BC566" s="30"/>
      <c r="BD566" s="80"/>
      <c r="BE566" s="80"/>
      <c r="BF566" s="80"/>
      <c r="BG566" s="81"/>
      <c r="BH566" s="76"/>
      <c r="BI566" s="27"/>
      <c r="BJ566" s="82"/>
      <c r="BK566" s="83"/>
    </row>
    <row r="567" spans="2:63" ht="19.5">
      <c r="B567" s="193"/>
      <c r="C567" s="27"/>
      <c r="D567" s="27"/>
      <c r="P567" s="32"/>
      <c r="Q567" s="33"/>
      <c r="R567" s="33"/>
      <c r="S567" s="33"/>
      <c r="T567" s="33"/>
      <c r="U567" s="33"/>
      <c r="W567" s="181"/>
      <c r="X567" s="180"/>
      <c r="Y567" s="112"/>
      <c r="Z567" s="8"/>
      <c r="AA567" s="8"/>
      <c r="AB567" s="8"/>
      <c r="AC567" s="8"/>
      <c r="BC567" s="30"/>
      <c r="BD567" s="80"/>
      <c r="BE567" s="80"/>
      <c r="BF567" s="80"/>
      <c r="BG567" s="81"/>
      <c r="BH567" s="76"/>
      <c r="BI567" s="27"/>
      <c r="BJ567" s="82"/>
      <c r="BK567" s="83"/>
    </row>
    <row r="568" spans="2:63" ht="19.5">
      <c r="B568" s="193"/>
      <c r="C568" s="27"/>
      <c r="D568" s="27"/>
      <c r="P568" s="32"/>
      <c r="Q568" s="33"/>
      <c r="R568" s="33"/>
      <c r="S568" s="33"/>
      <c r="T568" s="33"/>
      <c r="U568" s="33"/>
      <c r="W568" s="181"/>
      <c r="X568" s="180"/>
      <c r="Y568" s="112"/>
      <c r="Z568" s="8"/>
      <c r="AA568" s="8"/>
      <c r="AB568" s="8"/>
      <c r="AC568" s="8"/>
      <c r="BC568" s="30"/>
      <c r="BD568" s="80"/>
      <c r="BE568" s="80"/>
      <c r="BF568" s="80"/>
      <c r="BG568" s="81"/>
      <c r="BH568" s="76"/>
      <c r="BI568" s="27"/>
      <c r="BJ568" s="82"/>
      <c r="BK568" s="83"/>
    </row>
    <row r="569" spans="2:63" ht="19.5">
      <c r="B569" s="193"/>
      <c r="C569" s="27"/>
      <c r="D569" s="27"/>
      <c r="P569" s="32"/>
      <c r="Q569" s="33"/>
      <c r="R569" s="33"/>
      <c r="S569" s="33"/>
      <c r="T569" s="33"/>
      <c r="U569" s="33"/>
      <c r="W569" s="181"/>
      <c r="X569" s="180"/>
      <c r="Y569" s="112"/>
      <c r="Z569" s="8"/>
      <c r="AA569" s="8"/>
      <c r="AB569" s="8"/>
      <c r="AC569" s="8"/>
      <c r="BC569" s="30"/>
      <c r="BD569" s="80"/>
      <c r="BE569" s="80"/>
      <c r="BF569" s="80"/>
      <c r="BG569" s="81"/>
      <c r="BH569" s="76"/>
      <c r="BI569" s="27"/>
      <c r="BJ569" s="82"/>
      <c r="BK569" s="83"/>
    </row>
    <row r="570" spans="2:63" ht="19.5">
      <c r="B570" s="193"/>
      <c r="C570" s="27"/>
      <c r="D570" s="27"/>
      <c r="P570" s="32"/>
      <c r="Q570" s="33"/>
      <c r="R570" s="33"/>
      <c r="S570" s="33"/>
      <c r="T570" s="33"/>
      <c r="U570" s="33"/>
      <c r="W570" s="181"/>
      <c r="X570" s="180"/>
      <c r="Y570" s="112"/>
      <c r="Z570" s="8"/>
      <c r="AA570" s="8"/>
      <c r="AB570" s="8"/>
      <c r="AC570" s="8"/>
      <c r="BC570" s="30"/>
      <c r="BD570" s="80"/>
      <c r="BE570" s="80"/>
      <c r="BF570" s="80"/>
      <c r="BG570" s="81"/>
      <c r="BH570" s="76"/>
      <c r="BI570" s="27"/>
      <c r="BJ570" s="82"/>
      <c r="BK570" s="83"/>
    </row>
    <row r="571" spans="2:63" ht="19.5">
      <c r="B571" s="193"/>
      <c r="C571" s="27"/>
      <c r="D571" s="27"/>
      <c r="P571" s="32"/>
      <c r="Q571" s="33"/>
      <c r="R571" s="33"/>
      <c r="S571" s="33"/>
      <c r="T571" s="33"/>
      <c r="U571" s="33"/>
      <c r="W571" s="181"/>
      <c r="X571" s="180"/>
      <c r="Y571" s="112"/>
      <c r="Z571" s="8"/>
      <c r="AA571" s="8"/>
      <c r="AB571" s="8"/>
      <c r="AC571" s="8"/>
      <c r="BC571" s="30"/>
      <c r="BD571" s="80"/>
      <c r="BE571" s="80"/>
      <c r="BF571" s="80"/>
      <c r="BG571" s="81"/>
      <c r="BH571" s="76"/>
      <c r="BI571" s="27"/>
      <c r="BJ571" s="82"/>
      <c r="BK571" s="83"/>
    </row>
    <row r="572" spans="2:63" ht="19.5">
      <c r="B572" s="193"/>
      <c r="C572" s="27"/>
      <c r="D572" s="27"/>
      <c r="P572" s="32"/>
      <c r="Q572" s="33"/>
      <c r="R572" s="33"/>
      <c r="S572" s="33"/>
      <c r="T572" s="33"/>
      <c r="U572" s="33"/>
      <c r="W572" s="181"/>
      <c r="X572" s="180"/>
      <c r="Y572" s="112"/>
      <c r="Z572" s="8"/>
      <c r="AA572" s="8"/>
      <c r="AB572" s="8"/>
      <c r="AC572" s="8"/>
      <c r="BC572" s="30"/>
      <c r="BD572" s="80"/>
      <c r="BE572" s="80"/>
      <c r="BF572" s="80"/>
      <c r="BG572" s="81"/>
      <c r="BH572" s="76"/>
      <c r="BI572" s="27"/>
      <c r="BJ572" s="82"/>
      <c r="BK572" s="83"/>
    </row>
    <row r="573" spans="2:63" ht="19.5">
      <c r="B573" s="193"/>
      <c r="C573" s="27"/>
      <c r="D573" s="27"/>
      <c r="P573" s="32"/>
      <c r="Q573" s="33"/>
      <c r="R573" s="33"/>
      <c r="S573" s="33"/>
      <c r="T573" s="33"/>
      <c r="U573" s="33"/>
      <c r="W573" s="181"/>
      <c r="X573" s="180"/>
      <c r="Y573" s="112"/>
      <c r="Z573" s="8"/>
      <c r="AA573" s="8"/>
      <c r="AB573" s="8"/>
      <c r="AC573" s="8"/>
      <c r="BC573" s="30"/>
      <c r="BD573" s="80"/>
      <c r="BE573" s="80"/>
      <c r="BF573" s="80"/>
      <c r="BG573" s="81"/>
      <c r="BH573" s="76"/>
      <c r="BI573" s="27"/>
      <c r="BJ573" s="82"/>
      <c r="BK573" s="83"/>
    </row>
    <row r="574" spans="2:63" ht="19.5">
      <c r="B574" s="193"/>
      <c r="C574" s="27"/>
      <c r="D574" s="27"/>
      <c r="P574" s="32"/>
      <c r="Q574" s="33"/>
      <c r="R574" s="33"/>
      <c r="S574" s="33"/>
      <c r="T574" s="33"/>
      <c r="U574" s="33"/>
      <c r="W574" s="181"/>
      <c r="X574" s="180"/>
      <c r="Y574" s="112"/>
      <c r="Z574" s="8"/>
      <c r="AA574" s="8"/>
      <c r="AB574" s="8"/>
      <c r="AC574" s="8"/>
      <c r="BC574" s="30"/>
      <c r="BD574" s="80"/>
      <c r="BE574" s="80"/>
      <c r="BF574" s="80"/>
      <c r="BG574" s="81"/>
      <c r="BH574" s="76"/>
      <c r="BI574" s="27"/>
      <c r="BJ574" s="82"/>
      <c r="BK574" s="83"/>
    </row>
    <row r="575" spans="2:63" ht="19.5">
      <c r="B575" s="193"/>
      <c r="C575" s="27"/>
      <c r="D575" s="27"/>
      <c r="P575" s="32"/>
      <c r="Q575" s="33"/>
      <c r="R575" s="33"/>
      <c r="S575" s="33"/>
      <c r="T575" s="33"/>
      <c r="U575" s="33"/>
      <c r="W575" s="181"/>
      <c r="X575" s="180"/>
      <c r="Y575" s="112"/>
      <c r="Z575" s="8"/>
      <c r="AA575" s="8"/>
      <c r="AB575" s="8"/>
      <c r="AC575" s="8"/>
      <c r="BC575" s="30"/>
      <c r="BD575" s="80"/>
      <c r="BE575" s="80"/>
      <c r="BF575" s="80"/>
      <c r="BG575" s="81"/>
      <c r="BH575" s="76"/>
      <c r="BI575" s="27"/>
      <c r="BJ575" s="82"/>
      <c r="BK575" s="83"/>
    </row>
    <row r="576" spans="2:66" ht="19.5">
      <c r="B576" s="193"/>
      <c r="C576" s="27"/>
      <c r="D576" s="27"/>
      <c r="P576" s="32"/>
      <c r="Q576" s="33"/>
      <c r="R576" s="33"/>
      <c r="S576" s="33"/>
      <c r="T576" s="33"/>
      <c r="U576" s="33"/>
      <c r="W576" s="181"/>
      <c r="X576" s="181"/>
      <c r="Y576" s="112"/>
      <c r="Z576" s="8"/>
      <c r="AA576" s="8"/>
      <c r="AB576" s="8"/>
      <c r="AC576" s="8"/>
      <c r="BC576" s="30"/>
      <c r="BD576" s="80" t="e">
        <f>IF(#REF!="x",1,0)</f>
        <v>#REF!</v>
      </c>
      <c r="BE576" s="80" t="e">
        <f>IF(#REF!="B",1,0)</f>
        <v>#REF!</v>
      </c>
      <c r="BF576" s="80" t="e">
        <f>IF(#REF!="BM",1,0)</f>
        <v>#REF!</v>
      </c>
      <c r="BG576" s="81" t="e">
        <f>IF(#REF!="HT",1,0)</f>
        <v>#REF!</v>
      </c>
      <c r="BH576" s="76" t="e">
        <f>IF(#REF!="Üİ",1,0)</f>
        <v>#REF!</v>
      </c>
      <c r="BI576" s="27"/>
      <c r="BJ576" s="82" t="e">
        <f>IF(#REF!="R",1,0)</f>
        <v>#REF!</v>
      </c>
      <c r="BK576" s="83"/>
      <c r="BN576" s="1">
        <f>BL576-BM576</f>
        <v>0</v>
      </c>
    </row>
  </sheetData>
  <sheetProtection password="C620" sheet="1" autoFilter="0"/>
  <mergeCells count="109">
    <mergeCell ref="B475:B498"/>
    <mergeCell ref="B514:B537"/>
    <mergeCell ref="E539:J539"/>
    <mergeCell ref="E540:J540"/>
    <mergeCell ref="F541:J541"/>
    <mergeCell ref="K541:N541"/>
    <mergeCell ref="C510:C514"/>
    <mergeCell ref="F510:Y510"/>
    <mergeCell ref="F514:J514"/>
    <mergeCell ref="E501:J501"/>
    <mergeCell ref="AX514:AX515"/>
    <mergeCell ref="AY514:AY515"/>
    <mergeCell ref="T541:U541"/>
    <mergeCell ref="V541:W541"/>
    <mergeCell ref="P542:U542"/>
    <mergeCell ref="Y542:AC542"/>
    <mergeCell ref="O541:P541"/>
    <mergeCell ref="Q541:R541"/>
    <mergeCell ref="AZ514:AZ515"/>
    <mergeCell ref="E538:J538"/>
    <mergeCell ref="AP514:AP515"/>
    <mergeCell ref="AQ514:AQ515"/>
    <mergeCell ref="AR514:AR515"/>
    <mergeCell ref="AS514:AS515"/>
    <mergeCell ref="AT514:AT515"/>
    <mergeCell ref="AU514:AU515"/>
    <mergeCell ref="AV514:AV515"/>
    <mergeCell ref="AW514:AW515"/>
    <mergeCell ref="AT511:AU511"/>
    <mergeCell ref="E512:F512"/>
    <mergeCell ref="H512:J512"/>
    <mergeCell ref="K512:M512"/>
    <mergeCell ref="O512:V512"/>
    <mergeCell ref="W512:Z512"/>
    <mergeCell ref="AA512:AZ512"/>
    <mergeCell ref="BD435:BG435"/>
    <mergeCell ref="AZ437:AZ438"/>
    <mergeCell ref="AA473:AZ473"/>
    <mergeCell ref="AZ475:AZ476"/>
    <mergeCell ref="AV437:AV438"/>
    <mergeCell ref="AX437:AX438"/>
    <mergeCell ref="AY437:AY438"/>
    <mergeCell ref="AQ437:AQ438"/>
    <mergeCell ref="AW437:AW438"/>
    <mergeCell ref="AP437:AP438"/>
    <mergeCell ref="V502:W502"/>
    <mergeCell ref="P469:U469"/>
    <mergeCell ref="Q502:R502"/>
    <mergeCell ref="T502:U502"/>
    <mergeCell ref="F475:J475"/>
    <mergeCell ref="O473:V473"/>
    <mergeCell ref="W473:Z473"/>
    <mergeCell ref="O502:P502"/>
    <mergeCell ref="F433:Y433"/>
    <mergeCell ref="E435:F435"/>
    <mergeCell ref="H435:J435"/>
    <mergeCell ref="Y463:AC463"/>
    <mergeCell ref="E499:J499"/>
    <mergeCell ref="E500:J500"/>
    <mergeCell ref="Y466:AD466"/>
    <mergeCell ref="Y468:AD468"/>
    <mergeCell ref="P468:U468"/>
    <mergeCell ref="P465:U465"/>
    <mergeCell ref="AB4:AH4"/>
    <mergeCell ref="W435:Z435"/>
    <mergeCell ref="Y465:AD465"/>
    <mergeCell ref="P463:U463"/>
    <mergeCell ref="F437:J437"/>
    <mergeCell ref="O462:P462"/>
    <mergeCell ref="Q462:R462"/>
    <mergeCell ref="T462:U462"/>
    <mergeCell ref="K435:M435"/>
    <mergeCell ref="O435:V435"/>
    <mergeCell ref="AR437:AR438"/>
    <mergeCell ref="AS437:AS438"/>
    <mergeCell ref="AR434:AS434"/>
    <mergeCell ref="AT437:AT438"/>
    <mergeCell ref="AU437:AU438"/>
    <mergeCell ref="B437:B468"/>
    <mergeCell ref="E461:J461"/>
    <mergeCell ref="F462:J462"/>
    <mergeCell ref="K462:N462"/>
    <mergeCell ref="V462:W462"/>
    <mergeCell ref="P466:U466"/>
    <mergeCell ref="C436:C438"/>
    <mergeCell ref="AW475:AW476"/>
    <mergeCell ref="AP475:AP476"/>
    <mergeCell ref="Y469:AD469"/>
    <mergeCell ref="F471:Y471"/>
    <mergeCell ref="E473:F473"/>
    <mergeCell ref="H473:J473"/>
    <mergeCell ref="K473:M473"/>
    <mergeCell ref="C471:C475"/>
    <mergeCell ref="AQ475:AQ476"/>
    <mergeCell ref="AR475:AR476"/>
    <mergeCell ref="AS475:AS476"/>
    <mergeCell ref="AT475:AT476"/>
    <mergeCell ref="AV475:AV476"/>
    <mergeCell ref="AU475:AU476"/>
    <mergeCell ref="Y503:AC503"/>
    <mergeCell ref="P503:U503"/>
    <mergeCell ref="O434:V434"/>
    <mergeCell ref="H434:J434"/>
    <mergeCell ref="AY475:AY476"/>
    <mergeCell ref="P467:U467"/>
    <mergeCell ref="Y467:AD467"/>
    <mergeCell ref="AX475:AX476"/>
    <mergeCell ref="F502:J502"/>
    <mergeCell ref="K502:N502"/>
  </mergeCells>
  <conditionalFormatting sqref="K438 K437:M437 O437:AO437">
    <cfRule type="cellIs" priority="2777" dxfId="28" operator="equal" stopIfTrue="1">
      <formula>"pazar"</formula>
    </cfRule>
  </conditionalFormatting>
  <conditionalFormatting sqref="K475:AO476">
    <cfRule type="cellIs" priority="2750" dxfId="28" operator="equal" stopIfTrue="1">
      <formula>"pazar"</formula>
    </cfRule>
  </conditionalFormatting>
  <conditionalFormatting sqref="BC443:BC508 BC548:BC576">
    <cfRule type="cellIs" priority="2442" dxfId="16" operator="equal" stopIfTrue="1">
      <formula>"Bu Kişi Listede Yok"</formula>
    </cfRule>
    <cfRule type="cellIs" priority="2443" dxfId="16" operator="equal" stopIfTrue="1">
      <formula>"Bu Kişi Liste Yok"</formula>
    </cfRule>
  </conditionalFormatting>
  <conditionalFormatting sqref="BC440:BC442">
    <cfRule type="cellIs" priority="2324" dxfId="16" operator="equal" stopIfTrue="1">
      <formula>"Bu Kişi Listede Yok"</formula>
    </cfRule>
    <cfRule type="cellIs" priority="2325" dxfId="16" operator="equal" stopIfTrue="1">
      <formula>"Bu Kişi Liste Yok"</formula>
    </cfRule>
  </conditionalFormatting>
  <conditionalFormatting sqref="L438:AO438">
    <cfRule type="cellIs" priority="1645" dxfId="28" operator="equal" stopIfTrue="1">
      <formula>"pazar"</formula>
    </cfRule>
  </conditionalFormatting>
  <conditionalFormatting sqref="K436">
    <cfRule type="cellIs" priority="394" dxfId="20" operator="equal" stopIfTrue="1">
      <formula>5</formula>
    </cfRule>
    <cfRule type="cellIs" priority="395" dxfId="19" operator="equal" stopIfTrue="1">
      <formula>4</formula>
    </cfRule>
    <cfRule type="cellIs" priority="396" dxfId="18" operator="equal" stopIfTrue="1">
      <formula>3</formula>
    </cfRule>
    <cfRule type="cellIs" priority="397" dxfId="17" operator="equal" stopIfTrue="1">
      <formula>2</formula>
    </cfRule>
    <cfRule type="cellIs" priority="398" dxfId="16" operator="equal" stopIfTrue="1">
      <formula>1</formula>
    </cfRule>
  </conditionalFormatting>
  <conditionalFormatting sqref="BC439">
    <cfRule type="cellIs" priority="338" dxfId="16" operator="equal" stopIfTrue="1">
      <formula>"Bu Kişi Listede Yok"</formula>
    </cfRule>
    <cfRule type="cellIs" priority="339" dxfId="16" operator="equal" stopIfTrue="1">
      <formula>"Bu Kişi Liste Yok"</formula>
    </cfRule>
  </conditionalFormatting>
  <conditionalFormatting sqref="K474">
    <cfRule type="cellIs" priority="280" dxfId="20" operator="equal" stopIfTrue="1">
      <formula>5</formula>
    </cfRule>
    <cfRule type="cellIs" priority="281" dxfId="19" operator="equal" stopIfTrue="1">
      <formula>4</formula>
    </cfRule>
    <cfRule type="cellIs" priority="282" dxfId="18" operator="equal" stopIfTrue="1">
      <formula>3</formula>
    </cfRule>
    <cfRule type="cellIs" priority="283" dxfId="17" operator="equal" stopIfTrue="1">
      <formula>2</formula>
    </cfRule>
    <cfRule type="cellIs" priority="284" dxfId="16" operator="equal" stopIfTrue="1">
      <formula>1</formula>
    </cfRule>
  </conditionalFormatting>
  <conditionalFormatting sqref="L474:AO474">
    <cfRule type="cellIs" priority="270" dxfId="20" operator="equal" stopIfTrue="1">
      <formula>5</formula>
    </cfRule>
    <cfRule type="cellIs" priority="271" dxfId="19" operator="equal" stopIfTrue="1">
      <formula>4</formula>
    </cfRule>
    <cfRule type="cellIs" priority="272" dxfId="18" operator="equal" stopIfTrue="1">
      <formula>3</formula>
    </cfRule>
    <cfRule type="cellIs" priority="273" dxfId="17" operator="equal" stopIfTrue="1">
      <formula>2</formula>
    </cfRule>
    <cfRule type="cellIs" priority="274" dxfId="16" operator="equal" stopIfTrue="1">
      <formula>1</formula>
    </cfRule>
  </conditionalFormatting>
  <conditionalFormatting sqref="L436:AO436">
    <cfRule type="cellIs" priority="233" dxfId="20" operator="equal" stopIfTrue="1">
      <formula>5</formula>
    </cfRule>
    <cfRule type="cellIs" priority="234" dxfId="19" operator="equal" stopIfTrue="1">
      <formula>4</formula>
    </cfRule>
    <cfRule type="cellIs" priority="235" dxfId="18" operator="equal" stopIfTrue="1">
      <formula>3</formula>
    </cfRule>
    <cfRule type="cellIs" priority="236" dxfId="17" operator="equal" stopIfTrue="1">
      <formula>2</formula>
    </cfRule>
    <cfRule type="cellIs" priority="237" dxfId="16" operator="equal" stopIfTrue="1">
      <formula>1</formula>
    </cfRule>
  </conditionalFormatting>
  <conditionalFormatting sqref="K514:AO515">
    <cfRule type="cellIs" priority="154" dxfId="28" operator="equal" stopIfTrue="1">
      <formula>"pazar"</formula>
    </cfRule>
  </conditionalFormatting>
  <conditionalFormatting sqref="BC509:BC547">
    <cfRule type="cellIs" priority="152" dxfId="16" operator="equal" stopIfTrue="1">
      <formula>"Bu Kişi Listede Yok"</formula>
    </cfRule>
    <cfRule type="cellIs" priority="153" dxfId="16" operator="equal" stopIfTrue="1">
      <formula>"Bu Kişi Liste Yok"</formula>
    </cfRule>
  </conditionalFormatting>
  <conditionalFormatting sqref="K513">
    <cfRule type="cellIs" priority="145" dxfId="20" operator="equal" stopIfTrue="1">
      <formula>5</formula>
    </cfRule>
    <cfRule type="cellIs" priority="146" dxfId="19" operator="equal" stopIfTrue="1">
      <formula>4</formula>
    </cfRule>
    <cfRule type="cellIs" priority="147" dxfId="18" operator="equal" stopIfTrue="1">
      <formula>3</formula>
    </cfRule>
    <cfRule type="cellIs" priority="148" dxfId="17" operator="equal" stopIfTrue="1">
      <formula>2</formula>
    </cfRule>
    <cfRule type="cellIs" priority="149" dxfId="16" operator="equal" stopIfTrue="1">
      <formula>1</formula>
    </cfRule>
  </conditionalFormatting>
  <conditionalFormatting sqref="L513:AO513">
    <cfRule type="cellIs" priority="83" dxfId="20" operator="equal" stopIfTrue="1">
      <formula>5</formula>
    </cfRule>
    <cfRule type="cellIs" priority="84" dxfId="19" operator="equal" stopIfTrue="1">
      <formula>4</formula>
    </cfRule>
    <cfRule type="cellIs" priority="85" dxfId="18" operator="equal" stopIfTrue="1">
      <formula>3</formula>
    </cfRule>
    <cfRule type="cellIs" priority="86" dxfId="17" operator="equal" stopIfTrue="1">
      <formula>2</formula>
    </cfRule>
    <cfRule type="cellIs" priority="87" dxfId="16" operator="equal" stopIfTrue="1">
      <formula>1</formula>
    </cfRule>
  </conditionalFormatting>
  <conditionalFormatting sqref="K439">
    <cfRule type="expression" priority="79" dxfId="1" stopIfTrue="1">
      <formula>K$437="Pazar"</formula>
    </cfRule>
    <cfRule type="expression" priority="80" dxfId="0" stopIfTrue="1">
      <formula>K$437="Cumartesi"</formula>
    </cfRule>
  </conditionalFormatting>
  <conditionalFormatting sqref="L439:AO439">
    <cfRule type="expression" priority="13" dxfId="1" stopIfTrue="1">
      <formula>L$437="Pazar"</formula>
    </cfRule>
    <cfRule type="expression" priority="14" dxfId="0" stopIfTrue="1">
      <formula>L$437="Cumartesi"</formula>
    </cfRule>
  </conditionalFormatting>
  <conditionalFormatting sqref="K440:K460">
    <cfRule type="expression" priority="11" dxfId="1" stopIfTrue="1">
      <formula>K$437="Pazar"</formula>
    </cfRule>
    <cfRule type="expression" priority="12" dxfId="0" stopIfTrue="1">
      <formula>K$437="Cumartesi"</formula>
    </cfRule>
  </conditionalFormatting>
  <conditionalFormatting sqref="L440:AO460">
    <cfRule type="expression" priority="9" dxfId="1" stopIfTrue="1">
      <formula>L$437="Pazar"</formula>
    </cfRule>
    <cfRule type="expression" priority="10" dxfId="0" stopIfTrue="1">
      <formula>L$437="Cumartesi"</formula>
    </cfRule>
  </conditionalFormatting>
  <conditionalFormatting sqref="K477:K498">
    <cfRule type="expression" priority="7" dxfId="1" stopIfTrue="1">
      <formula>K$437="Pazar"</formula>
    </cfRule>
    <cfRule type="expression" priority="8" dxfId="0" stopIfTrue="1">
      <formula>K$437="Cumartesi"</formula>
    </cfRule>
  </conditionalFormatting>
  <conditionalFormatting sqref="L477:AO498">
    <cfRule type="expression" priority="5" dxfId="1" stopIfTrue="1">
      <formula>L$437="Pazar"</formula>
    </cfRule>
    <cfRule type="expression" priority="6" dxfId="0" stopIfTrue="1">
      <formula>L$437="Cumartesi"</formula>
    </cfRule>
  </conditionalFormatting>
  <conditionalFormatting sqref="K516:K537">
    <cfRule type="expression" priority="3" dxfId="1" stopIfTrue="1">
      <formula>K$437="Pazar"</formula>
    </cfRule>
    <cfRule type="expression" priority="4" dxfId="0" stopIfTrue="1">
      <formula>K$437="Cumartesi"</formula>
    </cfRule>
  </conditionalFormatting>
  <conditionalFormatting sqref="L516:AO537">
    <cfRule type="expression" priority="1" dxfId="1" stopIfTrue="1">
      <formula>L$437="Pazar"</formula>
    </cfRule>
    <cfRule type="expression" priority="2" dxfId="0" stopIfTrue="1">
      <formula>L$437="Cumartesi"</formula>
    </cfRule>
  </conditionalFormatting>
  <dataValidations count="5">
    <dataValidation errorStyle="warning" type="list" allowBlank="1" showInputMessage="1" showErrorMessage="1" sqref="H473:J473 H512:J512">
      <formula1>$L$7</formula1>
    </dataValidation>
    <dataValidation errorStyle="warning" type="list" allowBlank="1" showInputMessage="1" showErrorMessage="1" sqref="H435:J435">
      <formula1>birimadları</formula1>
    </dataValidation>
    <dataValidation type="list" allowBlank="1" showInputMessage="1" showErrorMessage="1" sqref="O435:V435">
      <formula1>$AY$5:$AY$16</formula1>
    </dataValidation>
    <dataValidation errorStyle="information" type="list" allowBlank="1" showInputMessage="1" showErrorMessage="1" sqref="F439:F460 F477:F498 F516:F537">
      <formula1>$H$4:$H$425</formula1>
    </dataValidation>
    <dataValidation type="list" allowBlank="1" showInputMessage="1" showErrorMessage="1" sqref="K439:AO460 K477:AO498 K516:AO537">
      <formula1>$AB$19:$AB$34</formula1>
    </dataValidation>
  </dataValidations>
  <printOptions/>
  <pageMargins left="0.15748031496062992" right="0.2362204724409449" top="0.15748031496062992" bottom="0.1968503937007874" header="0.1968503937007874" footer="0.15748031496062992"/>
  <pageSetup horizontalDpi="600" verticalDpi="600" orientation="landscape" paperSize="9" scale="40" r:id="rId4"/>
  <headerFooter alignWithMargins="0">
    <oddFooter>&amp;CSayfa &amp;P / &amp;N</oddFooter>
  </headerFooter>
  <rowBreaks count="2" manualBreakCount="2">
    <brk id="469" min="4" max="51" man="1"/>
    <brk id="507" min="4" max="51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B1:S503"/>
  <sheetViews>
    <sheetView showGridLines="0" showZeros="0" zoomScalePageLayoutView="0" workbookViewId="0" topLeftCell="D1">
      <pane xSplit="3" ySplit="14" topLeftCell="G15" activePane="bottomRight" state="frozen"/>
      <selection pane="topLeft" activeCell="D1" sqref="D1"/>
      <selection pane="topRight" activeCell="G1" sqref="G1"/>
      <selection pane="bottomLeft" activeCell="D15" sqref="D15"/>
      <selection pane="bottomRight" activeCell="D2" sqref="D2"/>
    </sheetView>
  </sheetViews>
  <sheetFormatPr defaultColWidth="38.57421875" defaultRowHeight="12.75"/>
  <cols>
    <col min="1" max="1" width="7.7109375" style="37" customWidth="1"/>
    <col min="2" max="2" width="0" style="37" hidden="1" customWidth="1"/>
    <col min="3" max="3" width="7.7109375" style="37" customWidth="1"/>
    <col min="4" max="4" width="2.7109375" style="37" customWidth="1"/>
    <col min="5" max="5" width="4.7109375" style="37" customWidth="1"/>
    <col min="6" max="7" width="16.8515625" style="37" customWidth="1"/>
    <col min="8" max="8" width="21.8515625" style="37" customWidth="1"/>
    <col min="9" max="9" width="14.57421875" style="41" customWidth="1"/>
    <col min="10" max="11" width="21.8515625" style="37" customWidth="1"/>
    <col min="12" max="12" width="21.8515625" style="37" hidden="1" customWidth="1"/>
    <col min="13" max="13" width="13.28125" style="47" customWidth="1"/>
    <col min="14" max="14" width="12.8515625" style="41" hidden="1" customWidth="1"/>
    <col min="15" max="15" width="11.8515625" style="41" hidden="1" customWidth="1"/>
    <col min="16" max="16" width="3.7109375" style="37" customWidth="1"/>
    <col min="17" max="17" width="4.421875" style="37" customWidth="1"/>
    <col min="18" max="18" width="8.7109375" style="37" hidden="1" customWidth="1"/>
    <col min="19" max="20" width="0" style="37" hidden="1" customWidth="1"/>
    <col min="21" max="16384" width="38.57421875" style="37" customWidth="1"/>
  </cols>
  <sheetData>
    <row r="1" spans="6:14" ht="15" customHeight="1">
      <c r="F1" s="251" t="str">
        <f>+'2021'!F431</f>
        <v>Mustafa İŞBİLİR / Afyon Kocatepe Ünv./Genel Sekreterlik/ Genel Sekreter Yardımcısı/ Aralık 2020 / SKS Kısmi Zamanlı Öğrenciler 2021</v>
      </c>
      <c r="G1" s="251"/>
      <c r="H1" s="251"/>
      <c r="I1" s="251"/>
      <c r="J1" s="251"/>
      <c r="K1" s="251"/>
      <c r="L1" s="251"/>
      <c r="M1" s="251"/>
      <c r="N1" s="58"/>
    </row>
    <row r="2" spans="9:10" ht="15">
      <c r="I2" s="37"/>
      <c r="J2" s="40" t="s">
        <v>47</v>
      </c>
    </row>
    <row r="3" spans="9:10" ht="15">
      <c r="I3" s="37"/>
      <c r="J3" s="45" t="s">
        <v>48</v>
      </c>
    </row>
    <row r="4" spans="9:10" ht="15.75">
      <c r="I4" s="37"/>
      <c r="J4" s="46" t="s">
        <v>106</v>
      </c>
    </row>
    <row r="5" spans="9:10" ht="15.75">
      <c r="I5" s="37"/>
      <c r="J5" s="46" t="s">
        <v>107</v>
      </c>
    </row>
    <row r="6" ht="15">
      <c r="I6" s="37"/>
    </row>
    <row r="7" spans="9:10" ht="15">
      <c r="I7" s="37"/>
      <c r="J7" s="45" t="s">
        <v>49</v>
      </c>
    </row>
    <row r="8" spans="9:10" ht="15">
      <c r="I8" s="37"/>
      <c r="J8" s="46" t="s">
        <v>104</v>
      </c>
    </row>
    <row r="9" spans="9:10" ht="15">
      <c r="I9" s="37"/>
      <c r="J9" s="46" t="s">
        <v>108</v>
      </c>
    </row>
    <row r="10" ht="15">
      <c r="I10" s="37"/>
    </row>
    <row r="11" spans="9:11" ht="79.5" customHeight="1">
      <c r="I11" s="54" t="str">
        <f>+K14</f>
        <v>Görev Yeri</v>
      </c>
      <c r="J11" s="249"/>
      <c r="K11" s="250"/>
    </row>
    <row r="13" spans="6:10" ht="48" customHeight="1">
      <c r="F13" s="61" t="s">
        <v>64</v>
      </c>
      <c r="G13" s="63">
        <f>COUNTIF('Öğrenci Listesi'!I15:I414,"&gt;0")</f>
        <v>0</v>
      </c>
      <c r="H13" s="64"/>
      <c r="I13" s="62"/>
      <c r="J13" s="64"/>
    </row>
    <row r="14" spans="3:19" ht="42.75" customHeight="1">
      <c r="C14" s="37" t="s">
        <v>63</v>
      </c>
      <c r="F14" s="59" t="s">
        <v>42</v>
      </c>
      <c r="G14" s="59" t="s">
        <v>43</v>
      </c>
      <c r="H14" s="59" t="s">
        <v>2</v>
      </c>
      <c r="I14" s="60" t="s">
        <v>54</v>
      </c>
      <c r="J14" s="59" t="s">
        <v>55</v>
      </c>
      <c r="K14" s="38" t="s">
        <v>56</v>
      </c>
      <c r="L14" s="38" t="s">
        <v>57</v>
      </c>
      <c r="M14" s="48" t="s">
        <v>58</v>
      </c>
      <c r="N14" s="39" t="s">
        <v>59</v>
      </c>
      <c r="O14" s="39" t="s">
        <v>60</v>
      </c>
      <c r="S14" s="37" t="s">
        <v>62</v>
      </c>
    </row>
    <row r="15" spans="2:19" ht="15">
      <c r="B15" s="37" t="str">
        <f>CONCATENATE(H15,I15)</f>
        <v> </v>
      </c>
      <c r="C15" s="57">
        <f>COUNTIF($B$15:$B$395,B15)</f>
        <v>381</v>
      </c>
      <c r="E15" s="37">
        <f>IF(F15="","",1)</f>
      </c>
      <c r="F15" s="56"/>
      <c r="G15" s="56"/>
      <c r="H15" s="42" t="str">
        <f aca="true" t="shared" si="0" ref="H15:H78">CONCATENATE(F15," ",G15)</f>
        <v> </v>
      </c>
      <c r="I15" s="43"/>
      <c r="J15" s="44"/>
      <c r="K15" s="56"/>
      <c r="L15" s="56"/>
      <c r="M15" s="49"/>
      <c r="N15" s="50"/>
      <c r="O15" s="56"/>
      <c r="S15" s="37" t="str">
        <f>CONCATENATE(I15,H15,N15,J15)</f>
        <v> </v>
      </c>
    </row>
    <row r="16" spans="2:19" ht="15">
      <c r="B16" s="37" t="str">
        <f aca="true" t="shared" si="1" ref="B16:B79">CONCATENATE(H16,I16)</f>
        <v> </v>
      </c>
      <c r="C16" s="57">
        <f aca="true" t="shared" si="2" ref="C16:C79">COUNTIF($B$15:$B$395,B16)</f>
        <v>381</v>
      </c>
      <c r="E16" s="37">
        <f>IF(F16="","",E15+1)</f>
      </c>
      <c r="F16" s="56"/>
      <c r="G16" s="56"/>
      <c r="H16" s="42" t="str">
        <f t="shared" si="0"/>
        <v> </v>
      </c>
      <c r="I16" s="43"/>
      <c r="J16" s="44"/>
      <c r="K16" s="56"/>
      <c r="L16" s="56"/>
      <c r="M16" s="49"/>
      <c r="N16" s="50"/>
      <c r="O16" s="56"/>
      <c r="S16" s="37" t="str">
        <f aca="true" t="shared" si="3" ref="S16:S79">CONCATENATE(I16,H16,N16,J16)</f>
        <v> </v>
      </c>
    </row>
    <row r="17" spans="2:19" ht="15">
      <c r="B17" s="37" t="str">
        <f t="shared" si="1"/>
        <v> </v>
      </c>
      <c r="C17" s="57">
        <f t="shared" si="2"/>
        <v>381</v>
      </c>
      <c r="E17" s="37">
        <f aca="true" t="shared" si="4" ref="E17:E60">IF(F17="","",E16+1)</f>
      </c>
      <c r="F17" s="56"/>
      <c r="G17" s="56"/>
      <c r="H17" s="42" t="str">
        <f t="shared" si="0"/>
        <v> </v>
      </c>
      <c r="I17" s="43"/>
      <c r="J17" s="44"/>
      <c r="K17" s="56"/>
      <c r="L17" s="56"/>
      <c r="M17" s="49"/>
      <c r="N17" s="50"/>
      <c r="O17" s="56"/>
      <c r="S17" s="37" t="str">
        <f t="shared" si="3"/>
        <v> </v>
      </c>
    </row>
    <row r="18" spans="2:19" ht="15">
      <c r="B18" s="37" t="str">
        <f t="shared" si="1"/>
        <v> </v>
      </c>
      <c r="C18" s="57">
        <f t="shared" si="2"/>
        <v>381</v>
      </c>
      <c r="E18" s="37">
        <f t="shared" si="4"/>
      </c>
      <c r="F18" s="56"/>
      <c r="G18" s="56"/>
      <c r="H18" s="42" t="str">
        <f t="shared" si="0"/>
        <v> </v>
      </c>
      <c r="I18" s="43"/>
      <c r="J18" s="44"/>
      <c r="K18" s="56"/>
      <c r="L18" s="56"/>
      <c r="M18" s="49"/>
      <c r="N18" s="50"/>
      <c r="O18" s="56"/>
      <c r="S18" s="37" t="str">
        <f t="shared" si="3"/>
        <v> </v>
      </c>
    </row>
    <row r="19" spans="2:19" ht="15">
      <c r="B19" s="37" t="str">
        <f t="shared" si="1"/>
        <v> </v>
      </c>
      <c r="C19" s="57">
        <f t="shared" si="2"/>
        <v>381</v>
      </c>
      <c r="E19" s="37">
        <f t="shared" si="4"/>
      </c>
      <c r="F19" s="56"/>
      <c r="G19" s="56"/>
      <c r="H19" s="42" t="str">
        <f t="shared" si="0"/>
        <v> </v>
      </c>
      <c r="I19" s="43"/>
      <c r="J19" s="44"/>
      <c r="K19" s="56"/>
      <c r="L19" s="56"/>
      <c r="M19" s="49"/>
      <c r="N19" s="50"/>
      <c r="O19" s="56"/>
      <c r="S19" s="37" t="str">
        <f t="shared" si="3"/>
        <v> </v>
      </c>
    </row>
    <row r="20" spans="2:19" ht="15">
      <c r="B20" s="37" t="str">
        <f t="shared" si="1"/>
        <v> </v>
      </c>
      <c r="C20" s="57">
        <f t="shared" si="2"/>
        <v>381</v>
      </c>
      <c r="E20" s="37">
        <f t="shared" si="4"/>
      </c>
      <c r="F20" s="56"/>
      <c r="G20" s="56"/>
      <c r="H20" s="42" t="str">
        <f t="shared" si="0"/>
        <v> </v>
      </c>
      <c r="I20" s="43"/>
      <c r="J20" s="44"/>
      <c r="K20" s="56"/>
      <c r="L20" s="56"/>
      <c r="M20" s="49"/>
      <c r="N20" s="50"/>
      <c r="O20" s="56"/>
      <c r="S20" s="37" t="str">
        <f t="shared" si="3"/>
        <v> </v>
      </c>
    </row>
    <row r="21" spans="2:19" ht="15">
      <c r="B21" s="37" t="str">
        <f t="shared" si="1"/>
        <v> </v>
      </c>
      <c r="C21" s="57">
        <f t="shared" si="2"/>
        <v>381</v>
      </c>
      <c r="E21" s="37">
        <f t="shared" si="4"/>
      </c>
      <c r="F21" s="56"/>
      <c r="G21" s="56"/>
      <c r="H21" s="42" t="str">
        <f t="shared" si="0"/>
        <v> </v>
      </c>
      <c r="I21" s="43"/>
      <c r="J21" s="44"/>
      <c r="K21" s="56"/>
      <c r="L21" s="56"/>
      <c r="M21" s="49"/>
      <c r="N21" s="50"/>
      <c r="O21" s="56"/>
      <c r="S21" s="37" t="str">
        <f t="shared" si="3"/>
        <v> </v>
      </c>
    </row>
    <row r="22" spans="2:19" ht="15">
      <c r="B22" s="37" t="str">
        <f t="shared" si="1"/>
        <v> </v>
      </c>
      <c r="C22" s="57">
        <f t="shared" si="2"/>
        <v>381</v>
      </c>
      <c r="E22" s="37">
        <f t="shared" si="4"/>
      </c>
      <c r="F22" s="56"/>
      <c r="G22" s="56"/>
      <c r="H22" s="42" t="str">
        <f t="shared" si="0"/>
        <v> </v>
      </c>
      <c r="I22" s="43"/>
      <c r="J22" s="44"/>
      <c r="K22" s="56"/>
      <c r="L22" s="56"/>
      <c r="M22" s="49"/>
      <c r="N22" s="50"/>
      <c r="O22" s="56"/>
      <c r="S22" s="37" t="str">
        <f t="shared" si="3"/>
        <v> </v>
      </c>
    </row>
    <row r="23" spans="2:19" ht="15">
      <c r="B23" s="37" t="str">
        <f t="shared" si="1"/>
        <v> </v>
      </c>
      <c r="C23" s="57">
        <f t="shared" si="2"/>
        <v>381</v>
      </c>
      <c r="E23" s="37">
        <f t="shared" si="4"/>
      </c>
      <c r="F23" s="56"/>
      <c r="G23" s="56"/>
      <c r="H23" s="42" t="str">
        <f t="shared" si="0"/>
        <v> </v>
      </c>
      <c r="I23" s="43"/>
      <c r="J23" s="44"/>
      <c r="K23" s="56"/>
      <c r="L23" s="56"/>
      <c r="M23" s="49"/>
      <c r="N23" s="50"/>
      <c r="O23" s="56"/>
      <c r="S23" s="37" t="str">
        <f t="shared" si="3"/>
        <v> </v>
      </c>
    </row>
    <row r="24" spans="2:19" ht="15">
      <c r="B24" s="37" t="str">
        <f t="shared" si="1"/>
        <v> </v>
      </c>
      <c r="C24" s="57">
        <f t="shared" si="2"/>
        <v>381</v>
      </c>
      <c r="E24" s="37">
        <f t="shared" si="4"/>
      </c>
      <c r="F24" s="56"/>
      <c r="G24" s="56"/>
      <c r="H24" s="42" t="str">
        <f t="shared" si="0"/>
        <v> </v>
      </c>
      <c r="I24" s="43"/>
      <c r="J24" s="44"/>
      <c r="K24" s="56"/>
      <c r="L24" s="56"/>
      <c r="M24" s="49"/>
      <c r="N24" s="50"/>
      <c r="O24" s="56"/>
      <c r="S24" s="37" t="str">
        <f t="shared" si="3"/>
        <v> </v>
      </c>
    </row>
    <row r="25" spans="2:19" ht="15">
      <c r="B25" s="37" t="str">
        <f t="shared" si="1"/>
        <v> </v>
      </c>
      <c r="C25" s="57">
        <f t="shared" si="2"/>
        <v>381</v>
      </c>
      <c r="E25" s="37">
        <f t="shared" si="4"/>
      </c>
      <c r="F25" s="56"/>
      <c r="G25" s="56"/>
      <c r="H25" s="42" t="str">
        <f t="shared" si="0"/>
        <v> </v>
      </c>
      <c r="I25" s="43"/>
      <c r="J25" s="44"/>
      <c r="K25" s="56"/>
      <c r="L25" s="56"/>
      <c r="M25" s="49"/>
      <c r="N25" s="50"/>
      <c r="O25" s="56"/>
      <c r="S25" s="37" t="str">
        <f t="shared" si="3"/>
        <v> </v>
      </c>
    </row>
    <row r="26" spans="2:19" ht="15">
      <c r="B26" s="37" t="str">
        <f t="shared" si="1"/>
        <v> </v>
      </c>
      <c r="C26" s="57">
        <f t="shared" si="2"/>
        <v>381</v>
      </c>
      <c r="E26" s="37">
        <f t="shared" si="4"/>
      </c>
      <c r="F26" s="56"/>
      <c r="G26" s="56"/>
      <c r="H26" s="42" t="str">
        <f t="shared" si="0"/>
        <v> </v>
      </c>
      <c r="I26" s="43"/>
      <c r="J26" s="44"/>
      <c r="K26" s="56"/>
      <c r="L26" s="56"/>
      <c r="M26" s="49"/>
      <c r="N26" s="50"/>
      <c r="O26" s="56"/>
      <c r="S26" s="37" t="str">
        <f t="shared" si="3"/>
        <v> </v>
      </c>
    </row>
    <row r="27" spans="2:19" ht="15">
      <c r="B27" s="37" t="str">
        <f t="shared" si="1"/>
        <v> </v>
      </c>
      <c r="C27" s="57">
        <f t="shared" si="2"/>
        <v>381</v>
      </c>
      <c r="E27" s="37">
        <f t="shared" si="4"/>
      </c>
      <c r="F27" s="56"/>
      <c r="G27" s="56"/>
      <c r="H27" s="42" t="str">
        <f t="shared" si="0"/>
        <v> </v>
      </c>
      <c r="I27" s="43"/>
      <c r="J27" s="44"/>
      <c r="K27" s="56"/>
      <c r="L27" s="56"/>
      <c r="M27" s="49"/>
      <c r="N27" s="50"/>
      <c r="O27" s="56"/>
      <c r="S27" s="37" t="str">
        <f t="shared" si="3"/>
        <v> </v>
      </c>
    </row>
    <row r="28" spans="2:19" ht="15">
      <c r="B28" s="37" t="str">
        <f t="shared" si="1"/>
        <v> </v>
      </c>
      <c r="C28" s="57">
        <f t="shared" si="2"/>
        <v>381</v>
      </c>
      <c r="E28" s="37">
        <f t="shared" si="4"/>
      </c>
      <c r="F28" s="56"/>
      <c r="G28" s="56"/>
      <c r="H28" s="42" t="str">
        <f t="shared" si="0"/>
        <v> </v>
      </c>
      <c r="I28" s="43"/>
      <c r="J28" s="44"/>
      <c r="K28" s="56"/>
      <c r="L28" s="56"/>
      <c r="M28" s="49"/>
      <c r="N28" s="50"/>
      <c r="O28" s="56"/>
      <c r="S28" s="37" t="str">
        <f t="shared" si="3"/>
        <v> </v>
      </c>
    </row>
    <row r="29" spans="2:19" ht="15">
      <c r="B29" s="37" t="str">
        <f t="shared" si="1"/>
        <v> </v>
      </c>
      <c r="C29" s="57">
        <f t="shared" si="2"/>
        <v>381</v>
      </c>
      <c r="E29" s="37">
        <f t="shared" si="4"/>
      </c>
      <c r="F29" s="56"/>
      <c r="G29" s="56"/>
      <c r="H29" s="42" t="str">
        <f t="shared" si="0"/>
        <v> </v>
      </c>
      <c r="I29" s="43"/>
      <c r="J29" s="44"/>
      <c r="K29" s="56"/>
      <c r="L29" s="56"/>
      <c r="M29" s="49"/>
      <c r="N29" s="50"/>
      <c r="O29" s="56"/>
      <c r="S29" s="37" t="str">
        <f t="shared" si="3"/>
        <v> </v>
      </c>
    </row>
    <row r="30" spans="2:19" ht="15">
      <c r="B30" s="37" t="str">
        <f t="shared" si="1"/>
        <v> </v>
      </c>
      <c r="C30" s="57">
        <f t="shared" si="2"/>
        <v>381</v>
      </c>
      <c r="E30" s="37">
        <f t="shared" si="4"/>
      </c>
      <c r="F30" s="56"/>
      <c r="G30" s="56"/>
      <c r="H30" s="42" t="str">
        <f t="shared" si="0"/>
        <v> </v>
      </c>
      <c r="I30" s="43"/>
      <c r="J30" s="44"/>
      <c r="K30" s="56"/>
      <c r="L30" s="56"/>
      <c r="M30" s="49"/>
      <c r="N30" s="50"/>
      <c r="O30" s="56"/>
      <c r="S30" s="37" t="str">
        <f t="shared" si="3"/>
        <v> </v>
      </c>
    </row>
    <row r="31" spans="2:19" ht="15">
      <c r="B31" s="37" t="str">
        <f t="shared" si="1"/>
        <v> </v>
      </c>
      <c r="C31" s="57">
        <f t="shared" si="2"/>
        <v>381</v>
      </c>
      <c r="E31" s="37">
        <f t="shared" si="4"/>
      </c>
      <c r="F31" s="56"/>
      <c r="G31" s="56"/>
      <c r="H31" s="42" t="str">
        <f t="shared" si="0"/>
        <v> </v>
      </c>
      <c r="I31" s="43"/>
      <c r="J31" s="44"/>
      <c r="K31" s="56"/>
      <c r="L31" s="56"/>
      <c r="M31" s="49"/>
      <c r="N31" s="50"/>
      <c r="O31" s="56"/>
      <c r="S31" s="37" t="str">
        <f t="shared" si="3"/>
        <v> </v>
      </c>
    </row>
    <row r="32" spans="2:19" ht="15">
      <c r="B32" s="37" t="str">
        <f t="shared" si="1"/>
        <v> </v>
      </c>
      <c r="C32" s="57">
        <f t="shared" si="2"/>
        <v>381</v>
      </c>
      <c r="E32" s="37">
        <f t="shared" si="4"/>
      </c>
      <c r="F32" s="56"/>
      <c r="G32" s="56"/>
      <c r="H32" s="42" t="str">
        <f t="shared" si="0"/>
        <v> </v>
      </c>
      <c r="I32" s="43"/>
      <c r="J32" s="44"/>
      <c r="K32" s="56"/>
      <c r="L32" s="56"/>
      <c r="M32" s="49"/>
      <c r="N32" s="50"/>
      <c r="O32" s="56"/>
      <c r="S32" s="37" t="str">
        <f t="shared" si="3"/>
        <v> </v>
      </c>
    </row>
    <row r="33" spans="2:19" ht="15">
      <c r="B33" s="37" t="str">
        <f t="shared" si="1"/>
        <v> </v>
      </c>
      <c r="C33" s="57">
        <f t="shared" si="2"/>
        <v>381</v>
      </c>
      <c r="E33" s="37">
        <f t="shared" si="4"/>
      </c>
      <c r="F33" s="56"/>
      <c r="G33" s="56"/>
      <c r="H33" s="42" t="str">
        <f t="shared" si="0"/>
        <v> </v>
      </c>
      <c r="I33" s="43"/>
      <c r="J33" s="44"/>
      <c r="K33" s="56"/>
      <c r="L33" s="56"/>
      <c r="M33" s="49"/>
      <c r="N33" s="50"/>
      <c r="O33" s="56"/>
      <c r="S33" s="37" t="str">
        <f t="shared" si="3"/>
        <v> </v>
      </c>
    </row>
    <row r="34" spans="2:19" ht="15">
      <c r="B34" s="37" t="str">
        <f t="shared" si="1"/>
        <v> </v>
      </c>
      <c r="C34" s="57">
        <f t="shared" si="2"/>
        <v>381</v>
      </c>
      <c r="E34" s="37">
        <f t="shared" si="4"/>
      </c>
      <c r="F34" s="56"/>
      <c r="G34" s="56"/>
      <c r="H34" s="42" t="str">
        <f t="shared" si="0"/>
        <v> </v>
      </c>
      <c r="I34" s="43"/>
      <c r="J34" s="44"/>
      <c r="K34" s="56"/>
      <c r="L34" s="56"/>
      <c r="M34" s="49"/>
      <c r="N34" s="50"/>
      <c r="O34" s="56"/>
      <c r="S34" s="37" t="str">
        <f t="shared" si="3"/>
        <v> </v>
      </c>
    </row>
    <row r="35" spans="2:19" ht="15">
      <c r="B35" s="37" t="str">
        <f t="shared" si="1"/>
        <v> </v>
      </c>
      <c r="C35" s="57">
        <f t="shared" si="2"/>
        <v>381</v>
      </c>
      <c r="E35" s="37">
        <f t="shared" si="4"/>
      </c>
      <c r="F35" s="56"/>
      <c r="G35" s="56"/>
      <c r="H35" s="42" t="str">
        <f t="shared" si="0"/>
        <v> </v>
      </c>
      <c r="I35" s="43"/>
      <c r="J35" s="44"/>
      <c r="K35" s="56"/>
      <c r="L35" s="56"/>
      <c r="M35" s="49"/>
      <c r="N35" s="50"/>
      <c r="O35" s="56"/>
      <c r="S35" s="37" t="str">
        <f t="shared" si="3"/>
        <v> </v>
      </c>
    </row>
    <row r="36" spans="2:19" ht="15">
      <c r="B36" s="37" t="str">
        <f t="shared" si="1"/>
        <v> </v>
      </c>
      <c r="C36" s="57">
        <f t="shared" si="2"/>
        <v>381</v>
      </c>
      <c r="E36" s="37">
        <f t="shared" si="4"/>
      </c>
      <c r="F36" s="56"/>
      <c r="G36" s="56"/>
      <c r="H36" s="42" t="str">
        <f t="shared" si="0"/>
        <v> </v>
      </c>
      <c r="I36" s="43"/>
      <c r="J36" s="44"/>
      <c r="K36" s="56"/>
      <c r="L36" s="56"/>
      <c r="M36" s="49"/>
      <c r="N36" s="50"/>
      <c r="O36" s="56"/>
      <c r="S36" s="37" t="str">
        <f t="shared" si="3"/>
        <v> </v>
      </c>
    </row>
    <row r="37" spans="2:19" ht="15">
      <c r="B37" s="37" t="str">
        <f t="shared" si="1"/>
        <v> </v>
      </c>
      <c r="C37" s="57">
        <f t="shared" si="2"/>
        <v>381</v>
      </c>
      <c r="E37" s="37">
        <f t="shared" si="4"/>
      </c>
      <c r="F37" s="56"/>
      <c r="G37" s="56"/>
      <c r="H37" s="42" t="str">
        <f t="shared" si="0"/>
        <v> </v>
      </c>
      <c r="I37" s="43"/>
      <c r="J37" s="44"/>
      <c r="K37" s="56"/>
      <c r="L37" s="56"/>
      <c r="M37" s="49"/>
      <c r="N37" s="50"/>
      <c r="O37" s="56"/>
      <c r="S37" s="37" t="str">
        <f t="shared" si="3"/>
        <v> </v>
      </c>
    </row>
    <row r="38" spans="2:19" ht="15">
      <c r="B38" s="37" t="str">
        <f t="shared" si="1"/>
        <v> </v>
      </c>
      <c r="C38" s="57">
        <f t="shared" si="2"/>
        <v>381</v>
      </c>
      <c r="E38" s="37">
        <f t="shared" si="4"/>
      </c>
      <c r="F38" s="56"/>
      <c r="G38" s="56"/>
      <c r="H38" s="42" t="str">
        <f t="shared" si="0"/>
        <v> </v>
      </c>
      <c r="I38" s="43"/>
      <c r="J38" s="44"/>
      <c r="K38" s="56"/>
      <c r="L38" s="56"/>
      <c r="M38" s="49"/>
      <c r="N38" s="50"/>
      <c r="O38" s="56"/>
      <c r="S38" s="37" t="str">
        <f t="shared" si="3"/>
        <v> </v>
      </c>
    </row>
    <row r="39" spans="2:19" ht="15">
      <c r="B39" s="37" t="str">
        <f t="shared" si="1"/>
        <v> </v>
      </c>
      <c r="C39" s="57">
        <f t="shared" si="2"/>
        <v>381</v>
      </c>
      <c r="E39" s="37">
        <f t="shared" si="4"/>
      </c>
      <c r="F39" s="56"/>
      <c r="G39" s="56"/>
      <c r="H39" s="42" t="str">
        <f t="shared" si="0"/>
        <v> </v>
      </c>
      <c r="I39" s="43"/>
      <c r="J39" s="44"/>
      <c r="K39" s="56"/>
      <c r="L39" s="56"/>
      <c r="M39" s="49"/>
      <c r="N39" s="50"/>
      <c r="O39" s="56"/>
      <c r="S39" s="37" t="str">
        <f t="shared" si="3"/>
        <v> </v>
      </c>
    </row>
    <row r="40" spans="2:19" ht="15">
      <c r="B40" s="37" t="str">
        <f t="shared" si="1"/>
        <v> </v>
      </c>
      <c r="C40" s="57">
        <f t="shared" si="2"/>
        <v>381</v>
      </c>
      <c r="E40" s="37">
        <f t="shared" si="4"/>
      </c>
      <c r="F40" s="56"/>
      <c r="G40" s="56"/>
      <c r="H40" s="42" t="str">
        <f t="shared" si="0"/>
        <v> </v>
      </c>
      <c r="I40" s="43"/>
      <c r="J40" s="44"/>
      <c r="K40" s="56"/>
      <c r="L40" s="56"/>
      <c r="M40" s="49"/>
      <c r="N40" s="50"/>
      <c r="O40" s="56"/>
      <c r="S40" s="37" t="str">
        <f t="shared" si="3"/>
        <v> </v>
      </c>
    </row>
    <row r="41" spans="2:19" ht="15">
      <c r="B41" s="37" t="str">
        <f t="shared" si="1"/>
        <v> </v>
      </c>
      <c r="C41" s="57">
        <f t="shared" si="2"/>
        <v>381</v>
      </c>
      <c r="E41" s="37">
        <f t="shared" si="4"/>
      </c>
      <c r="F41" s="56"/>
      <c r="G41" s="56"/>
      <c r="H41" s="42" t="str">
        <f t="shared" si="0"/>
        <v> </v>
      </c>
      <c r="I41" s="43"/>
      <c r="J41" s="44"/>
      <c r="K41" s="56"/>
      <c r="L41" s="56"/>
      <c r="M41" s="49"/>
      <c r="N41" s="50"/>
      <c r="O41" s="56"/>
      <c r="S41" s="37" t="str">
        <f t="shared" si="3"/>
        <v> </v>
      </c>
    </row>
    <row r="42" spans="2:19" ht="15">
      <c r="B42" s="37" t="str">
        <f t="shared" si="1"/>
        <v> </v>
      </c>
      <c r="C42" s="57">
        <f t="shared" si="2"/>
        <v>381</v>
      </c>
      <c r="E42" s="37">
        <f t="shared" si="4"/>
      </c>
      <c r="F42" s="56"/>
      <c r="G42" s="56"/>
      <c r="H42" s="42" t="str">
        <f t="shared" si="0"/>
        <v> </v>
      </c>
      <c r="I42" s="43"/>
      <c r="J42" s="44"/>
      <c r="K42" s="56"/>
      <c r="L42" s="56"/>
      <c r="M42" s="49"/>
      <c r="N42" s="50"/>
      <c r="O42" s="56"/>
      <c r="S42" s="37" t="str">
        <f t="shared" si="3"/>
        <v> </v>
      </c>
    </row>
    <row r="43" spans="2:19" ht="15">
      <c r="B43" s="37" t="str">
        <f t="shared" si="1"/>
        <v> </v>
      </c>
      <c r="C43" s="57">
        <f t="shared" si="2"/>
        <v>381</v>
      </c>
      <c r="E43" s="37">
        <f t="shared" si="4"/>
      </c>
      <c r="F43" s="56"/>
      <c r="G43" s="56"/>
      <c r="H43" s="42" t="str">
        <f t="shared" si="0"/>
        <v> </v>
      </c>
      <c r="I43" s="43"/>
      <c r="J43" s="44"/>
      <c r="K43" s="56"/>
      <c r="L43" s="56"/>
      <c r="M43" s="49"/>
      <c r="N43" s="50"/>
      <c r="O43" s="56"/>
      <c r="S43" s="37" t="str">
        <f t="shared" si="3"/>
        <v> </v>
      </c>
    </row>
    <row r="44" spans="2:19" ht="15">
      <c r="B44" s="37" t="str">
        <f t="shared" si="1"/>
        <v> </v>
      </c>
      <c r="C44" s="57">
        <f t="shared" si="2"/>
        <v>381</v>
      </c>
      <c r="E44" s="37">
        <f t="shared" si="4"/>
      </c>
      <c r="F44" s="56"/>
      <c r="G44" s="56"/>
      <c r="H44" s="42" t="str">
        <f t="shared" si="0"/>
        <v> </v>
      </c>
      <c r="I44" s="43"/>
      <c r="J44" s="44"/>
      <c r="K44" s="56"/>
      <c r="L44" s="56"/>
      <c r="M44" s="49"/>
      <c r="N44" s="50"/>
      <c r="O44" s="56"/>
      <c r="S44" s="37" t="str">
        <f t="shared" si="3"/>
        <v> </v>
      </c>
    </row>
    <row r="45" spans="2:19" ht="15">
      <c r="B45" s="37" t="str">
        <f t="shared" si="1"/>
        <v> </v>
      </c>
      <c r="C45" s="57">
        <f t="shared" si="2"/>
        <v>381</v>
      </c>
      <c r="E45" s="37">
        <f t="shared" si="4"/>
      </c>
      <c r="F45" s="56"/>
      <c r="G45" s="56"/>
      <c r="H45" s="42" t="str">
        <f t="shared" si="0"/>
        <v> </v>
      </c>
      <c r="I45" s="43"/>
      <c r="J45" s="44"/>
      <c r="K45" s="56"/>
      <c r="L45" s="56"/>
      <c r="M45" s="49"/>
      <c r="N45" s="50"/>
      <c r="O45" s="56"/>
      <c r="S45" s="37" t="str">
        <f t="shared" si="3"/>
        <v> </v>
      </c>
    </row>
    <row r="46" spans="2:19" ht="15">
      <c r="B46" s="37" t="str">
        <f t="shared" si="1"/>
        <v> </v>
      </c>
      <c r="C46" s="57">
        <f t="shared" si="2"/>
        <v>381</v>
      </c>
      <c r="E46" s="37">
        <f t="shared" si="4"/>
      </c>
      <c r="F46" s="56"/>
      <c r="G46" s="56"/>
      <c r="H46" s="42" t="str">
        <f t="shared" si="0"/>
        <v> </v>
      </c>
      <c r="I46" s="43"/>
      <c r="J46" s="44"/>
      <c r="K46" s="56"/>
      <c r="L46" s="56"/>
      <c r="M46" s="49"/>
      <c r="N46" s="50"/>
      <c r="O46" s="56"/>
      <c r="S46" s="37" t="str">
        <f t="shared" si="3"/>
        <v> </v>
      </c>
    </row>
    <row r="47" spans="2:19" ht="15">
      <c r="B47" s="37" t="str">
        <f t="shared" si="1"/>
        <v> </v>
      </c>
      <c r="C47" s="57">
        <f t="shared" si="2"/>
        <v>381</v>
      </c>
      <c r="E47" s="37">
        <f t="shared" si="4"/>
      </c>
      <c r="F47" s="56"/>
      <c r="G47" s="56"/>
      <c r="H47" s="42" t="str">
        <f t="shared" si="0"/>
        <v> </v>
      </c>
      <c r="I47" s="43"/>
      <c r="J47" s="44"/>
      <c r="K47" s="56"/>
      <c r="L47" s="56"/>
      <c r="M47" s="49"/>
      <c r="N47" s="50"/>
      <c r="O47" s="56"/>
      <c r="S47" s="37" t="str">
        <f t="shared" si="3"/>
        <v> </v>
      </c>
    </row>
    <row r="48" spans="2:19" ht="15">
      <c r="B48" s="37" t="str">
        <f t="shared" si="1"/>
        <v> </v>
      </c>
      <c r="C48" s="57">
        <f t="shared" si="2"/>
        <v>381</v>
      </c>
      <c r="E48" s="37">
        <f t="shared" si="4"/>
      </c>
      <c r="F48" s="56"/>
      <c r="G48" s="56"/>
      <c r="H48" s="42" t="str">
        <f t="shared" si="0"/>
        <v> </v>
      </c>
      <c r="I48" s="43"/>
      <c r="J48" s="44"/>
      <c r="K48" s="56"/>
      <c r="L48" s="56"/>
      <c r="M48" s="49"/>
      <c r="N48" s="50"/>
      <c r="O48" s="56"/>
      <c r="S48" s="37" t="str">
        <f t="shared" si="3"/>
        <v> </v>
      </c>
    </row>
    <row r="49" spans="2:19" ht="15">
      <c r="B49" s="37" t="str">
        <f t="shared" si="1"/>
        <v> </v>
      </c>
      <c r="C49" s="57">
        <f t="shared" si="2"/>
        <v>381</v>
      </c>
      <c r="E49" s="37">
        <f t="shared" si="4"/>
      </c>
      <c r="F49" s="56"/>
      <c r="G49" s="56"/>
      <c r="H49" s="42" t="str">
        <f t="shared" si="0"/>
        <v> </v>
      </c>
      <c r="I49" s="43"/>
      <c r="J49" s="44"/>
      <c r="K49" s="56"/>
      <c r="L49" s="56"/>
      <c r="M49" s="49"/>
      <c r="N49" s="50"/>
      <c r="O49" s="56"/>
      <c r="S49" s="37" t="str">
        <f t="shared" si="3"/>
        <v> </v>
      </c>
    </row>
    <row r="50" spans="2:19" ht="15">
      <c r="B50" s="37" t="str">
        <f t="shared" si="1"/>
        <v> </v>
      </c>
      <c r="C50" s="57">
        <f t="shared" si="2"/>
        <v>381</v>
      </c>
      <c r="E50" s="37">
        <f t="shared" si="4"/>
      </c>
      <c r="F50" s="56"/>
      <c r="G50" s="56"/>
      <c r="H50" s="42" t="str">
        <f t="shared" si="0"/>
        <v> </v>
      </c>
      <c r="I50" s="43"/>
      <c r="J50" s="44"/>
      <c r="K50" s="56"/>
      <c r="L50" s="56"/>
      <c r="M50" s="49"/>
      <c r="N50" s="50"/>
      <c r="O50" s="56"/>
      <c r="S50" s="37" t="str">
        <f t="shared" si="3"/>
        <v> </v>
      </c>
    </row>
    <row r="51" spans="2:19" ht="15">
      <c r="B51" s="37" t="str">
        <f t="shared" si="1"/>
        <v> </v>
      </c>
      <c r="C51" s="57">
        <f t="shared" si="2"/>
        <v>381</v>
      </c>
      <c r="E51" s="37">
        <f t="shared" si="4"/>
      </c>
      <c r="F51" s="56"/>
      <c r="G51" s="56"/>
      <c r="H51" s="42" t="str">
        <f t="shared" si="0"/>
        <v> </v>
      </c>
      <c r="I51" s="43"/>
      <c r="J51" s="44"/>
      <c r="K51" s="56"/>
      <c r="L51" s="56"/>
      <c r="M51" s="49"/>
      <c r="N51" s="50"/>
      <c r="O51" s="56"/>
      <c r="S51" s="37" t="str">
        <f t="shared" si="3"/>
        <v> </v>
      </c>
    </row>
    <row r="52" spans="2:19" ht="15">
      <c r="B52" s="37" t="str">
        <f t="shared" si="1"/>
        <v> </v>
      </c>
      <c r="C52" s="57">
        <f t="shared" si="2"/>
        <v>381</v>
      </c>
      <c r="E52" s="37">
        <f t="shared" si="4"/>
      </c>
      <c r="F52" s="56"/>
      <c r="G52" s="56"/>
      <c r="H52" s="42" t="str">
        <f t="shared" si="0"/>
        <v> </v>
      </c>
      <c r="I52" s="43"/>
      <c r="J52" s="44"/>
      <c r="K52" s="56"/>
      <c r="L52" s="56"/>
      <c r="M52" s="49"/>
      <c r="N52" s="50"/>
      <c r="O52" s="56"/>
      <c r="S52" s="37" t="str">
        <f t="shared" si="3"/>
        <v> </v>
      </c>
    </row>
    <row r="53" spans="2:19" ht="15">
      <c r="B53" s="37" t="str">
        <f t="shared" si="1"/>
        <v> </v>
      </c>
      <c r="C53" s="57">
        <f t="shared" si="2"/>
        <v>381</v>
      </c>
      <c r="E53" s="37">
        <f t="shared" si="4"/>
      </c>
      <c r="F53" s="56"/>
      <c r="G53" s="56"/>
      <c r="H53" s="42" t="str">
        <f t="shared" si="0"/>
        <v> </v>
      </c>
      <c r="I53" s="43"/>
      <c r="J53" s="44"/>
      <c r="K53" s="56"/>
      <c r="L53" s="56"/>
      <c r="M53" s="49"/>
      <c r="N53" s="50"/>
      <c r="O53" s="56"/>
      <c r="S53" s="37" t="str">
        <f t="shared" si="3"/>
        <v> </v>
      </c>
    </row>
    <row r="54" spans="2:19" ht="15">
      <c r="B54" s="37" t="str">
        <f t="shared" si="1"/>
        <v> </v>
      </c>
      <c r="C54" s="57">
        <f t="shared" si="2"/>
        <v>381</v>
      </c>
      <c r="E54" s="37">
        <f t="shared" si="4"/>
      </c>
      <c r="F54" s="56"/>
      <c r="G54" s="56"/>
      <c r="H54" s="42" t="str">
        <f t="shared" si="0"/>
        <v> </v>
      </c>
      <c r="I54" s="43"/>
      <c r="J54" s="44"/>
      <c r="K54" s="56"/>
      <c r="L54" s="56"/>
      <c r="M54" s="49"/>
      <c r="N54" s="50"/>
      <c r="O54" s="56"/>
      <c r="S54" s="37" t="str">
        <f t="shared" si="3"/>
        <v> </v>
      </c>
    </row>
    <row r="55" spans="2:19" ht="15">
      <c r="B55" s="37" t="str">
        <f t="shared" si="1"/>
        <v> </v>
      </c>
      <c r="C55" s="57">
        <f t="shared" si="2"/>
        <v>381</v>
      </c>
      <c r="E55" s="37">
        <f t="shared" si="4"/>
      </c>
      <c r="F55" s="56"/>
      <c r="G55" s="56"/>
      <c r="H55" s="42" t="str">
        <f t="shared" si="0"/>
        <v> </v>
      </c>
      <c r="I55" s="43"/>
      <c r="J55" s="44"/>
      <c r="K55" s="56"/>
      <c r="L55" s="56"/>
      <c r="M55" s="49"/>
      <c r="N55" s="50"/>
      <c r="O55" s="56"/>
      <c r="S55" s="37" t="str">
        <f t="shared" si="3"/>
        <v> </v>
      </c>
    </row>
    <row r="56" spans="2:19" ht="15">
      <c r="B56" s="37" t="str">
        <f t="shared" si="1"/>
        <v> </v>
      </c>
      <c r="C56" s="57">
        <f t="shared" si="2"/>
        <v>381</v>
      </c>
      <c r="E56" s="37">
        <f t="shared" si="4"/>
      </c>
      <c r="F56" s="56"/>
      <c r="G56" s="56"/>
      <c r="H56" s="42" t="str">
        <f t="shared" si="0"/>
        <v> </v>
      </c>
      <c r="I56" s="43"/>
      <c r="J56" s="44"/>
      <c r="K56" s="56"/>
      <c r="L56" s="56"/>
      <c r="M56" s="49"/>
      <c r="N56" s="50"/>
      <c r="O56" s="56"/>
      <c r="S56" s="37" t="str">
        <f t="shared" si="3"/>
        <v> </v>
      </c>
    </row>
    <row r="57" spans="2:19" ht="15">
      <c r="B57" s="37" t="str">
        <f t="shared" si="1"/>
        <v> </v>
      </c>
      <c r="C57" s="57">
        <f t="shared" si="2"/>
        <v>381</v>
      </c>
      <c r="E57" s="37">
        <f t="shared" si="4"/>
      </c>
      <c r="F57" s="56"/>
      <c r="G57" s="56"/>
      <c r="H57" s="42" t="str">
        <f t="shared" si="0"/>
        <v> </v>
      </c>
      <c r="I57" s="43"/>
      <c r="J57" s="44"/>
      <c r="K57" s="56"/>
      <c r="L57" s="56"/>
      <c r="M57" s="49"/>
      <c r="N57" s="50"/>
      <c r="O57" s="56"/>
      <c r="S57" s="37" t="str">
        <f t="shared" si="3"/>
        <v> </v>
      </c>
    </row>
    <row r="58" spans="2:19" ht="15">
      <c r="B58" s="37" t="str">
        <f t="shared" si="1"/>
        <v> </v>
      </c>
      <c r="C58" s="57">
        <f t="shared" si="2"/>
        <v>381</v>
      </c>
      <c r="E58" s="37">
        <f t="shared" si="4"/>
      </c>
      <c r="F58" s="56"/>
      <c r="G58" s="56"/>
      <c r="H58" s="42" t="str">
        <f t="shared" si="0"/>
        <v> </v>
      </c>
      <c r="I58" s="43"/>
      <c r="J58" s="44"/>
      <c r="K58" s="56"/>
      <c r="L58" s="56"/>
      <c r="M58" s="49"/>
      <c r="N58" s="50"/>
      <c r="O58" s="56"/>
      <c r="S58" s="37" t="str">
        <f t="shared" si="3"/>
        <v> </v>
      </c>
    </row>
    <row r="59" spans="2:19" ht="15">
      <c r="B59" s="37" t="str">
        <f t="shared" si="1"/>
        <v> </v>
      </c>
      <c r="C59" s="57">
        <f t="shared" si="2"/>
        <v>381</v>
      </c>
      <c r="E59" s="37">
        <f t="shared" si="4"/>
      </c>
      <c r="F59" s="56"/>
      <c r="G59" s="56"/>
      <c r="H59" s="42" t="str">
        <f t="shared" si="0"/>
        <v> </v>
      </c>
      <c r="I59" s="43"/>
      <c r="J59" s="44"/>
      <c r="K59" s="56"/>
      <c r="L59" s="56"/>
      <c r="M59" s="49"/>
      <c r="N59" s="50"/>
      <c r="O59" s="56"/>
      <c r="S59" s="37" t="str">
        <f t="shared" si="3"/>
        <v> </v>
      </c>
    </row>
    <row r="60" spans="2:19" ht="15">
      <c r="B60" s="37" t="str">
        <f t="shared" si="1"/>
        <v> </v>
      </c>
      <c r="C60" s="57">
        <f t="shared" si="2"/>
        <v>381</v>
      </c>
      <c r="E60" s="37">
        <f t="shared" si="4"/>
      </c>
      <c r="F60" s="56"/>
      <c r="G60" s="56"/>
      <c r="H60" s="42" t="str">
        <f t="shared" si="0"/>
        <v> </v>
      </c>
      <c r="I60" s="43"/>
      <c r="J60" s="44"/>
      <c r="K60" s="56"/>
      <c r="L60" s="56"/>
      <c r="M60" s="49"/>
      <c r="N60" s="50"/>
      <c r="O60" s="56"/>
      <c r="S60" s="37" t="str">
        <f t="shared" si="3"/>
        <v> </v>
      </c>
    </row>
    <row r="61" spans="2:19" ht="15">
      <c r="B61" s="37" t="str">
        <f t="shared" si="1"/>
        <v> </v>
      </c>
      <c r="C61" s="57">
        <f t="shared" si="2"/>
        <v>381</v>
      </c>
      <c r="E61" s="37">
        <f aca="true" t="shared" si="5" ref="E61:E83">IF(F61="","",E60+1)</f>
      </c>
      <c r="F61" s="56"/>
      <c r="G61" s="56"/>
      <c r="H61" s="42" t="str">
        <f t="shared" si="0"/>
        <v> </v>
      </c>
      <c r="I61" s="43"/>
      <c r="J61" s="44"/>
      <c r="K61" s="56"/>
      <c r="L61" s="56"/>
      <c r="M61" s="49"/>
      <c r="N61" s="50"/>
      <c r="O61" s="56"/>
      <c r="S61" s="37" t="str">
        <f t="shared" si="3"/>
        <v> </v>
      </c>
    </row>
    <row r="62" spans="2:19" ht="15">
      <c r="B62" s="37" t="str">
        <f t="shared" si="1"/>
        <v> </v>
      </c>
      <c r="C62" s="57">
        <f t="shared" si="2"/>
        <v>381</v>
      </c>
      <c r="E62" s="37">
        <f t="shared" si="5"/>
      </c>
      <c r="F62" s="56"/>
      <c r="G62" s="56"/>
      <c r="H62" s="42" t="str">
        <f t="shared" si="0"/>
        <v> </v>
      </c>
      <c r="I62" s="43"/>
      <c r="J62" s="44"/>
      <c r="K62" s="56"/>
      <c r="L62" s="56"/>
      <c r="M62" s="49"/>
      <c r="N62" s="50"/>
      <c r="O62" s="56"/>
      <c r="S62" s="37" t="str">
        <f t="shared" si="3"/>
        <v> </v>
      </c>
    </row>
    <row r="63" spans="2:19" ht="15">
      <c r="B63" s="37" t="str">
        <f t="shared" si="1"/>
        <v> </v>
      </c>
      <c r="C63" s="57">
        <f t="shared" si="2"/>
        <v>381</v>
      </c>
      <c r="E63" s="37">
        <f t="shared" si="5"/>
      </c>
      <c r="F63" s="56"/>
      <c r="G63" s="56"/>
      <c r="H63" s="42" t="str">
        <f t="shared" si="0"/>
        <v> </v>
      </c>
      <c r="I63" s="43"/>
      <c r="J63" s="44"/>
      <c r="K63" s="56"/>
      <c r="L63" s="56"/>
      <c r="M63" s="49"/>
      <c r="N63" s="50"/>
      <c r="O63" s="56"/>
      <c r="S63" s="37" t="str">
        <f t="shared" si="3"/>
        <v> </v>
      </c>
    </row>
    <row r="64" spans="2:19" ht="15">
      <c r="B64" s="37" t="str">
        <f t="shared" si="1"/>
        <v> </v>
      </c>
      <c r="C64" s="57">
        <f t="shared" si="2"/>
        <v>381</v>
      </c>
      <c r="E64" s="37">
        <f t="shared" si="5"/>
      </c>
      <c r="F64" s="56"/>
      <c r="G64" s="56"/>
      <c r="H64" s="42" t="str">
        <f t="shared" si="0"/>
        <v> </v>
      </c>
      <c r="I64" s="43"/>
      <c r="J64" s="44"/>
      <c r="K64" s="56"/>
      <c r="L64" s="56"/>
      <c r="M64" s="49"/>
      <c r="N64" s="50"/>
      <c r="O64" s="56"/>
      <c r="S64" s="37" t="str">
        <f t="shared" si="3"/>
        <v> </v>
      </c>
    </row>
    <row r="65" spans="2:19" ht="15">
      <c r="B65" s="37" t="str">
        <f t="shared" si="1"/>
        <v> </v>
      </c>
      <c r="C65" s="57">
        <f t="shared" si="2"/>
        <v>381</v>
      </c>
      <c r="E65" s="37">
        <f t="shared" si="5"/>
      </c>
      <c r="F65" s="56"/>
      <c r="G65" s="56"/>
      <c r="H65" s="42" t="str">
        <f t="shared" si="0"/>
        <v> </v>
      </c>
      <c r="I65" s="43"/>
      <c r="J65" s="44"/>
      <c r="K65" s="56"/>
      <c r="L65" s="56"/>
      <c r="M65" s="49"/>
      <c r="N65" s="50"/>
      <c r="O65" s="56"/>
      <c r="S65" s="37" t="str">
        <f t="shared" si="3"/>
        <v> </v>
      </c>
    </row>
    <row r="66" spans="2:19" ht="15">
      <c r="B66" s="37" t="str">
        <f t="shared" si="1"/>
        <v> </v>
      </c>
      <c r="C66" s="57">
        <f t="shared" si="2"/>
        <v>381</v>
      </c>
      <c r="E66" s="37">
        <f t="shared" si="5"/>
      </c>
      <c r="F66" s="56"/>
      <c r="G66" s="56"/>
      <c r="H66" s="42" t="str">
        <f t="shared" si="0"/>
        <v> </v>
      </c>
      <c r="I66" s="43"/>
      <c r="J66" s="44"/>
      <c r="K66" s="56"/>
      <c r="L66" s="56"/>
      <c r="M66" s="49"/>
      <c r="N66" s="50"/>
      <c r="O66" s="56"/>
      <c r="S66" s="37" t="str">
        <f t="shared" si="3"/>
        <v> </v>
      </c>
    </row>
    <row r="67" spans="2:19" ht="15">
      <c r="B67" s="37" t="str">
        <f t="shared" si="1"/>
        <v> </v>
      </c>
      <c r="C67" s="57">
        <f t="shared" si="2"/>
        <v>381</v>
      </c>
      <c r="E67" s="37">
        <f t="shared" si="5"/>
      </c>
      <c r="F67" s="56"/>
      <c r="G67" s="56"/>
      <c r="H67" s="42" t="str">
        <f t="shared" si="0"/>
        <v> </v>
      </c>
      <c r="I67" s="43"/>
      <c r="J67" s="44"/>
      <c r="K67" s="56"/>
      <c r="L67" s="56"/>
      <c r="M67" s="49"/>
      <c r="N67" s="50"/>
      <c r="O67" s="56"/>
      <c r="S67" s="37" t="str">
        <f t="shared" si="3"/>
        <v> </v>
      </c>
    </row>
    <row r="68" spans="2:19" ht="15">
      <c r="B68" s="37" t="str">
        <f t="shared" si="1"/>
        <v> </v>
      </c>
      <c r="C68" s="57">
        <f t="shared" si="2"/>
        <v>381</v>
      </c>
      <c r="E68" s="37">
        <f t="shared" si="5"/>
      </c>
      <c r="F68" s="56"/>
      <c r="G68" s="56"/>
      <c r="H68" s="42" t="str">
        <f t="shared" si="0"/>
        <v> </v>
      </c>
      <c r="I68" s="43"/>
      <c r="J68" s="44"/>
      <c r="K68" s="56"/>
      <c r="L68" s="56"/>
      <c r="M68" s="49"/>
      <c r="N68" s="50"/>
      <c r="O68" s="56"/>
      <c r="S68" s="37" t="str">
        <f t="shared" si="3"/>
        <v> </v>
      </c>
    </row>
    <row r="69" spans="2:19" ht="15">
      <c r="B69" s="37" t="str">
        <f t="shared" si="1"/>
        <v> </v>
      </c>
      <c r="C69" s="57">
        <f t="shared" si="2"/>
        <v>381</v>
      </c>
      <c r="E69" s="37">
        <f t="shared" si="5"/>
      </c>
      <c r="F69" s="56"/>
      <c r="G69" s="56"/>
      <c r="H69" s="42" t="str">
        <f t="shared" si="0"/>
        <v> </v>
      </c>
      <c r="I69" s="43"/>
      <c r="J69" s="44"/>
      <c r="K69" s="56"/>
      <c r="L69" s="56"/>
      <c r="M69" s="49"/>
      <c r="N69" s="50"/>
      <c r="O69" s="56"/>
      <c r="S69" s="37" t="str">
        <f t="shared" si="3"/>
        <v> </v>
      </c>
    </row>
    <row r="70" spans="2:19" ht="15">
      <c r="B70" s="37" t="str">
        <f t="shared" si="1"/>
        <v> </v>
      </c>
      <c r="C70" s="57">
        <f t="shared" si="2"/>
        <v>381</v>
      </c>
      <c r="E70" s="37">
        <f t="shared" si="5"/>
      </c>
      <c r="F70" s="56"/>
      <c r="G70" s="56"/>
      <c r="H70" s="42" t="str">
        <f t="shared" si="0"/>
        <v> </v>
      </c>
      <c r="I70" s="43"/>
      <c r="J70" s="44"/>
      <c r="K70" s="56"/>
      <c r="L70" s="56"/>
      <c r="M70" s="49"/>
      <c r="N70" s="50"/>
      <c r="O70" s="56"/>
      <c r="S70" s="37" t="str">
        <f t="shared" si="3"/>
        <v> </v>
      </c>
    </row>
    <row r="71" spans="2:19" ht="15">
      <c r="B71" s="37" t="str">
        <f t="shared" si="1"/>
        <v> </v>
      </c>
      <c r="C71" s="57">
        <f t="shared" si="2"/>
        <v>381</v>
      </c>
      <c r="E71" s="37">
        <f t="shared" si="5"/>
      </c>
      <c r="F71" s="56"/>
      <c r="G71" s="56"/>
      <c r="H71" s="42" t="str">
        <f t="shared" si="0"/>
        <v> </v>
      </c>
      <c r="I71" s="43"/>
      <c r="J71" s="44"/>
      <c r="K71" s="56"/>
      <c r="L71" s="56"/>
      <c r="M71" s="49"/>
      <c r="N71" s="50"/>
      <c r="O71" s="56"/>
      <c r="S71" s="37" t="str">
        <f t="shared" si="3"/>
        <v> </v>
      </c>
    </row>
    <row r="72" spans="2:19" ht="15">
      <c r="B72" s="37" t="str">
        <f t="shared" si="1"/>
        <v> </v>
      </c>
      <c r="C72" s="57">
        <f t="shared" si="2"/>
        <v>381</v>
      </c>
      <c r="E72" s="37">
        <f t="shared" si="5"/>
      </c>
      <c r="F72" s="56"/>
      <c r="G72" s="56"/>
      <c r="H72" s="42" t="str">
        <f t="shared" si="0"/>
        <v> </v>
      </c>
      <c r="I72" s="43"/>
      <c r="J72" s="44"/>
      <c r="K72" s="56"/>
      <c r="L72" s="56"/>
      <c r="M72" s="49"/>
      <c r="N72" s="50"/>
      <c r="O72" s="56"/>
      <c r="S72" s="37" t="str">
        <f t="shared" si="3"/>
        <v> </v>
      </c>
    </row>
    <row r="73" spans="2:19" ht="15">
      <c r="B73" s="37" t="str">
        <f t="shared" si="1"/>
        <v> </v>
      </c>
      <c r="C73" s="57">
        <f t="shared" si="2"/>
        <v>381</v>
      </c>
      <c r="E73" s="37">
        <f t="shared" si="5"/>
      </c>
      <c r="F73" s="56"/>
      <c r="G73" s="56"/>
      <c r="H73" s="42" t="str">
        <f t="shared" si="0"/>
        <v> </v>
      </c>
      <c r="I73" s="43"/>
      <c r="J73" s="44"/>
      <c r="K73" s="56"/>
      <c r="L73" s="56"/>
      <c r="M73" s="49"/>
      <c r="N73" s="50"/>
      <c r="O73" s="56"/>
      <c r="S73" s="37" t="str">
        <f t="shared" si="3"/>
        <v> </v>
      </c>
    </row>
    <row r="74" spans="2:19" ht="15">
      <c r="B74" s="37" t="str">
        <f t="shared" si="1"/>
        <v> </v>
      </c>
      <c r="C74" s="57">
        <f t="shared" si="2"/>
        <v>381</v>
      </c>
      <c r="E74" s="37">
        <f t="shared" si="5"/>
      </c>
      <c r="F74" s="56"/>
      <c r="G74" s="56"/>
      <c r="H74" s="42" t="str">
        <f t="shared" si="0"/>
        <v> </v>
      </c>
      <c r="I74" s="43"/>
      <c r="J74" s="44"/>
      <c r="K74" s="56"/>
      <c r="L74" s="56"/>
      <c r="M74" s="49"/>
      <c r="N74" s="50"/>
      <c r="O74" s="56"/>
      <c r="S74" s="37" t="str">
        <f t="shared" si="3"/>
        <v> </v>
      </c>
    </row>
    <row r="75" spans="2:19" ht="15">
      <c r="B75" s="37" t="str">
        <f t="shared" si="1"/>
        <v> </v>
      </c>
      <c r="C75" s="57">
        <f t="shared" si="2"/>
        <v>381</v>
      </c>
      <c r="E75" s="37">
        <f t="shared" si="5"/>
      </c>
      <c r="F75" s="56"/>
      <c r="G75" s="56"/>
      <c r="H75" s="42" t="str">
        <f t="shared" si="0"/>
        <v> </v>
      </c>
      <c r="I75" s="43"/>
      <c r="J75" s="44"/>
      <c r="K75" s="56"/>
      <c r="L75" s="56"/>
      <c r="M75" s="49"/>
      <c r="N75" s="50"/>
      <c r="O75" s="56"/>
      <c r="S75" s="37" t="str">
        <f t="shared" si="3"/>
        <v> </v>
      </c>
    </row>
    <row r="76" spans="2:19" ht="15">
      <c r="B76" s="37" t="str">
        <f t="shared" si="1"/>
        <v> </v>
      </c>
      <c r="C76" s="57">
        <f t="shared" si="2"/>
        <v>381</v>
      </c>
      <c r="E76" s="37">
        <f t="shared" si="5"/>
      </c>
      <c r="F76" s="56"/>
      <c r="G76" s="56"/>
      <c r="H76" s="42" t="str">
        <f t="shared" si="0"/>
        <v> </v>
      </c>
      <c r="I76" s="43"/>
      <c r="J76" s="44"/>
      <c r="K76" s="56"/>
      <c r="L76" s="56"/>
      <c r="M76" s="49"/>
      <c r="N76" s="50"/>
      <c r="O76" s="56"/>
      <c r="S76" s="37" t="str">
        <f t="shared" si="3"/>
        <v> </v>
      </c>
    </row>
    <row r="77" spans="2:19" ht="15">
      <c r="B77" s="37" t="str">
        <f t="shared" si="1"/>
        <v> </v>
      </c>
      <c r="C77" s="57">
        <f t="shared" si="2"/>
        <v>381</v>
      </c>
      <c r="E77" s="37">
        <f t="shared" si="5"/>
      </c>
      <c r="F77" s="56"/>
      <c r="G77" s="56"/>
      <c r="H77" s="42" t="str">
        <f t="shared" si="0"/>
        <v> </v>
      </c>
      <c r="I77" s="43"/>
      <c r="J77" s="44"/>
      <c r="K77" s="56"/>
      <c r="L77" s="56"/>
      <c r="M77" s="49"/>
      <c r="N77" s="50"/>
      <c r="O77" s="56"/>
      <c r="S77" s="37" t="str">
        <f t="shared" si="3"/>
        <v> </v>
      </c>
    </row>
    <row r="78" spans="2:19" ht="15">
      <c r="B78" s="37" t="str">
        <f t="shared" si="1"/>
        <v> </v>
      </c>
      <c r="C78" s="57">
        <f t="shared" si="2"/>
        <v>381</v>
      </c>
      <c r="E78" s="37">
        <f t="shared" si="5"/>
      </c>
      <c r="F78" s="56"/>
      <c r="G78" s="56"/>
      <c r="H78" s="42" t="str">
        <f t="shared" si="0"/>
        <v> </v>
      </c>
      <c r="I78" s="43"/>
      <c r="J78" s="44"/>
      <c r="K78" s="56"/>
      <c r="L78" s="56"/>
      <c r="M78" s="49"/>
      <c r="N78" s="50"/>
      <c r="O78" s="56"/>
      <c r="S78" s="37" t="str">
        <f t="shared" si="3"/>
        <v> </v>
      </c>
    </row>
    <row r="79" spans="2:19" ht="15">
      <c r="B79" s="37" t="str">
        <f t="shared" si="1"/>
        <v> </v>
      </c>
      <c r="C79" s="57">
        <f t="shared" si="2"/>
        <v>381</v>
      </c>
      <c r="E79" s="37">
        <f t="shared" si="5"/>
      </c>
      <c r="F79" s="56"/>
      <c r="G79" s="56"/>
      <c r="H79" s="42" t="str">
        <f aca="true" t="shared" si="6" ref="H79:H142">CONCATENATE(F79," ",G79)</f>
        <v> </v>
      </c>
      <c r="I79" s="43"/>
      <c r="J79" s="44"/>
      <c r="K79" s="56"/>
      <c r="L79" s="56"/>
      <c r="M79" s="49"/>
      <c r="N79" s="50"/>
      <c r="O79" s="56"/>
      <c r="S79" s="37" t="str">
        <f t="shared" si="3"/>
        <v> </v>
      </c>
    </row>
    <row r="80" spans="2:19" ht="15">
      <c r="B80" s="37" t="str">
        <f aca="true" t="shared" si="7" ref="B80:B143">CONCATENATE(H80,I80)</f>
        <v> </v>
      </c>
      <c r="C80" s="57">
        <f aca="true" t="shared" si="8" ref="C80:C143">COUNTIF($B$15:$B$395,B80)</f>
        <v>381</v>
      </c>
      <c r="E80" s="37">
        <f t="shared" si="5"/>
      </c>
      <c r="F80" s="56"/>
      <c r="G80" s="56"/>
      <c r="H80" s="42" t="str">
        <f t="shared" si="6"/>
        <v> </v>
      </c>
      <c r="I80" s="43"/>
      <c r="J80" s="44"/>
      <c r="K80" s="56"/>
      <c r="L80" s="56"/>
      <c r="M80" s="49"/>
      <c r="N80" s="50"/>
      <c r="O80" s="56"/>
      <c r="S80" s="37" t="str">
        <f aca="true" t="shared" si="9" ref="S80:S143">CONCATENATE(I80,H80,N80,J80)</f>
        <v> </v>
      </c>
    </row>
    <row r="81" spans="2:19" ht="15">
      <c r="B81" s="37" t="str">
        <f t="shared" si="7"/>
        <v> </v>
      </c>
      <c r="C81" s="57">
        <f t="shared" si="8"/>
        <v>381</v>
      </c>
      <c r="E81" s="37">
        <f t="shared" si="5"/>
      </c>
      <c r="F81" s="56"/>
      <c r="G81" s="56"/>
      <c r="H81" s="42" t="str">
        <f t="shared" si="6"/>
        <v> </v>
      </c>
      <c r="I81" s="43"/>
      <c r="J81" s="44"/>
      <c r="K81" s="56"/>
      <c r="L81" s="56"/>
      <c r="M81" s="49"/>
      <c r="N81" s="50"/>
      <c r="O81" s="56"/>
      <c r="S81" s="37" t="str">
        <f t="shared" si="9"/>
        <v> </v>
      </c>
    </row>
    <row r="82" spans="2:19" ht="15">
      <c r="B82" s="37" t="str">
        <f t="shared" si="7"/>
        <v> </v>
      </c>
      <c r="C82" s="57">
        <f t="shared" si="8"/>
        <v>381</v>
      </c>
      <c r="E82" s="37">
        <f t="shared" si="5"/>
      </c>
      <c r="F82" s="56"/>
      <c r="G82" s="56"/>
      <c r="H82" s="42" t="str">
        <f t="shared" si="6"/>
        <v> </v>
      </c>
      <c r="I82" s="43"/>
      <c r="J82" s="44"/>
      <c r="K82" s="56"/>
      <c r="L82" s="56"/>
      <c r="M82" s="49"/>
      <c r="N82" s="50"/>
      <c r="O82" s="56"/>
      <c r="S82" s="37" t="str">
        <f t="shared" si="9"/>
        <v> </v>
      </c>
    </row>
    <row r="83" spans="2:19" ht="15">
      <c r="B83" s="37" t="str">
        <f t="shared" si="7"/>
        <v> </v>
      </c>
      <c r="C83" s="57">
        <f t="shared" si="8"/>
        <v>381</v>
      </c>
      <c r="E83" s="37">
        <f t="shared" si="5"/>
      </c>
      <c r="F83" s="56"/>
      <c r="G83" s="56"/>
      <c r="H83" s="42" t="str">
        <f t="shared" si="6"/>
        <v> </v>
      </c>
      <c r="I83" s="43"/>
      <c r="J83" s="44"/>
      <c r="K83" s="56"/>
      <c r="L83" s="56"/>
      <c r="M83" s="49"/>
      <c r="N83" s="50"/>
      <c r="O83" s="56"/>
      <c r="S83" s="37" t="str">
        <f t="shared" si="9"/>
        <v> </v>
      </c>
    </row>
    <row r="84" spans="2:19" ht="15">
      <c r="B84" s="37" t="str">
        <f t="shared" si="7"/>
        <v> </v>
      </c>
      <c r="C84" s="57">
        <f t="shared" si="8"/>
        <v>381</v>
      </c>
      <c r="E84" s="37">
        <f>IF(F84="","",E83+1)</f>
      </c>
      <c r="F84" s="56"/>
      <c r="G84" s="56"/>
      <c r="H84" s="42" t="str">
        <f t="shared" si="6"/>
        <v> </v>
      </c>
      <c r="I84" s="43"/>
      <c r="J84" s="44"/>
      <c r="K84" s="56"/>
      <c r="L84" s="56"/>
      <c r="M84" s="49"/>
      <c r="N84" s="50"/>
      <c r="O84" s="56"/>
      <c r="S84" s="37" t="str">
        <f t="shared" si="9"/>
        <v> </v>
      </c>
    </row>
    <row r="85" spans="2:19" ht="15">
      <c r="B85" s="37" t="str">
        <f t="shared" si="7"/>
        <v> </v>
      </c>
      <c r="C85" s="57">
        <f t="shared" si="8"/>
        <v>381</v>
      </c>
      <c r="E85" s="37">
        <f aca="true" t="shared" si="10" ref="E85:E148">IF(F85="","",E84+1)</f>
      </c>
      <c r="F85" s="56"/>
      <c r="G85" s="56"/>
      <c r="H85" s="42" t="str">
        <f t="shared" si="6"/>
        <v> </v>
      </c>
      <c r="I85" s="43"/>
      <c r="J85" s="44"/>
      <c r="K85" s="56"/>
      <c r="L85" s="56"/>
      <c r="M85" s="49"/>
      <c r="N85" s="50"/>
      <c r="O85" s="56"/>
      <c r="S85" s="37" t="str">
        <f t="shared" si="9"/>
        <v> </v>
      </c>
    </row>
    <row r="86" spans="2:19" ht="15">
      <c r="B86" s="37" t="str">
        <f t="shared" si="7"/>
        <v> </v>
      </c>
      <c r="C86" s="57">
        <f t="shared" si="8"/>
        <v>381</v>
      </c>
      <c r="E86" s="37">
        <f t="shared" si="10"/>
      </c>
      <c r="F86" s="56"/>
      <c r="G86" s="56"/>
      <c r="H86" s="42" t="str">
        <f t="shared" si="6"/>
        <v> </v>
      </c>
      <c r="I86" s="43"/>
      <c r="J86" s="44"/>
      <c r="K86" s="56"/>
      <c r="L86" s="56"/>
      <c r="M86" s="49"/>
      <c r="N86" s="50"/>
      <c r="O86" s="56"/>
      <c r="S86" s="37" t="str">
        <f t="shared" si="9"/>
        <v> </v>
      </c>
    </row>
    <row r="87" spans="2:19" ht="15">
      <c r="B87" s="37" t="str">
        <f t="shared" si="7"/>
        <v> </v>
      </c>
      <c r="C87" s="57">
        <f t="shared" si="8"/>
        <v>381</v>
      </c>
      <c r="E87" s="37">
        <f t="shared" si="10"/>
      </c>
      <c r="F87" s="56"/>
      <c r="G87" s="56"/>
      <c r="H87" s="42" t="str">
        <f t="shared" si="6"/>
        <v> </v>
      </c>
      <c r="I87" s="43"/>
      <c r="J87" s="44"/>
      <c r="K87" s="56"/>
      <c r="L87" s="56"/>
      <c r="M87" s="49"/>
      <c r="N87" s="50"/>
      <c r="O87" s="56"/>
      <c r="S87" s="37" t="str">
        <f t="shared" si="9"/>
        <v> </v>
      </c>
    </row>
    <row r="88" spans="2:19" ht="15">
      <c r="B88" s="37" t="str">
        <f t="shared" si="7"/>
        <v> </v>
      </c>
      <c r="C88" s="57">
        <f t="shared" si="8"/>
        <v>381</v>
      </c>
      <c r="E88" s="37">
        <f t="shared" si="10"/>
      </c>
      <c r="F88" s="56"/>
      <c r="G88" s="56"/>
      <c r="H88" s="42" t="str">
        <f t="shared" si="6"/>
        <v> </v>
      </c>
      <c r="I88" s="43"/>
      <c r="J88" s="44"/>
      <c r="K88" s="56"/>
      <c r="L88" s="56"/>
      <c r="M88" s="49"/>
      <c r="N88" s="50"/>
      <c r="O88" s="56"/>
      <c r="S88" s="37" t="str">
        <f t="shared" si="9"/>
        <v> </v>
      </c>
    </row>
    <row r="89" spans="2:19" ht="15">
      <c r="B89" s="37" t="str">
        <f t="shared" si="7"/>
        <v> </v>
      </c>
      <c r="C89" s="57">
        <f t="shared" si="8"/>
        <v>381</v>
      </c>
      <c r="E89" s="37">
        <f t="shared" si="10"/>
      </c>
      <c r="F89" s="56"/>
      <c r="G89" s="56"/>
      <c r="H89" s="42" t="str">
        <f t="shared" si="6"/>
        <v> </v>
      </c>
      <c r="I89" s="43"/>
      <c r="J89" s="44"/>
      <c r="K89" s="56"/>
      <c r="L89" s="56"/>
      <c r="M89" s="49"/>
      <c r="N89" s="50"/>
      <c r="O89" s="56"/>
      <c r="S89" s="37" t="str">
        <f t="shared" si="9"/>
        <v> </v>
      </c>
    </row>
    <row r="90" spans="2:19" ht="15">
      <c r="B90" s="37" t="str">
        <f t="shared" si="7"/>
        <v> </v>
      </c>
      <c r="C90" s="57">
        <f t="shared" si="8"/>
        <v>381</v>
      </c>
      <c r="E90" s="37">
        <f t="shared" si="10"/>
      </c>
      <c r="F90" s="56"/>
      <c r="G90" s="56"/>
      <c r="H90" s="42" t="str">
        <f t="shared" si="6"/>
        <v> </v>
      </c>
      <c r="I90" s="43"/>
      <c r="J90" s="44"/>
      <c r="K90" s="56"/>
      <c r="L90" s="56"/>
      <c r="M90" s="49"/>
      <c r="N90" s="50"/>
      <c r="O90" s="56"/>
      <c r="S90" s="37" t="str">
        <f t="shared" si="9"/>
        <v> </v>
      </c>
    </row>
    <row r="91" spans="2:19" ht="15">
      <c r="B91" s="37" t="str">
        <f t="shared" si="7"/>
        <v> </v>
      </c>
      <c r="C91" s="57">
        <f t="shared" si="8"/>
        <v>381</v>
      </c>
      <c r="E91" s="37">
        <f t="shared" si="10"/>
      </c>
      <c r="F91" s="56"/>
      <c r="G91" s="56"/>
      <c r="H91" s="42" t="str">
        <f t="shared" si="6"/>
        <v> </v>
      </c>
      <c r="I91" s="43"/>
      <c r="J91" s="44"/>
      <c r="K91" s="56"/>
      <c r="L91" s="56"/>
      <c r="M91" s="49"/>
      <c r="N91" s="50"/>
      <c r="O91" s="56"/>
      <c r="S91" s="37" t="str">
        <f t="shared" si="9"/>
        <v> </v>
      </c>
    </row>
    <row r="92" spans="2:19" ht="15">
      <c r="B92" s="37" t="str">
        <f t="shared" si="7"/>
        <v> </v>
      </c>
      <c r="C92" s="57">
        <f t="shared" si="8"/>
        <v>381</v>
      </c>
      <c r="E92" s="37">
        <f t="shared" si="10"/>
      </c>
      <c r="F92" s="56"/>
      <c r="G92" s="56"/>
      <c r="H92" s="42" t="str">
        <f t="shared" si="6"/>
        <v> </v>
      </c>
      <c r="I92" s="43"/>
      <c r="J92" s="44"/>
      <c r="K92" s="56"/>
      <c r="L92" s="56"/>
      <c r="M92" s="49"/>
      <c r="N92" s="50"/>
      <c r="O92" s="56"/>
      <c r="S92" s="37" t="str">
        <f t="shared" si="9"/>
        <v> </v>
      </c>
    </row>
    <row r="93" spans="2:19" ht="15">
      <c r="B93" s="37" t="str">
        <f t="shared" si="7"/>
        <v> </v>
      </c>
      <c r="C93" s="57">
        <f t="shared" si="8"/>
        <v>381</v>
      </c>
      <c r="E93" s="37">
        <f t="shared" si="10"/>
      </c>
      <c r="F93" s="56"/>
      <c r="G93" s="56"/>
      <c r="H93" s="42" t="str">
        <f t="shared" si="6"/>
        <v> </v>
      </c>
      <c r="I93" s="43"/>
      <c r="J93" s="44"/>
      <c r="K93" s="56"/>
      <c r="L93" s="56"/>
      <c r="M93" s="49"/>
      <c r="N93" s="50"/>
      <c r="O93" s="56"/>
      <c r="S93" s="37" t="str">
        <f t="shared" si="9"/>
        <v> </v>
      </c>
    </row>
    <row r="94" spans="2:19" ht="15">
      <c r="B94" s="37" t="str">
        <f t="shared" si="7"/>
        <v> </v>
      </c>
      <c r="C94" s="57">
        <f t="shared" si="8"/>
        <v>381</v>
      </c>
      <c r="E94" s="37">
        <f t="shared" si="10"/>
      </c>
      <c r="F94" s="56"/>
      <c r="G94" s="56"/>
      <c r="H94" s="42" t="str">
        <f t="shared" si="6"/>
        <v> </v>
      </c>
      <c r="I94" s="43"/>
      <c r="J94" s="44"/>
      <c r="K94" s="56"/>
      <c r="L94" s="56"/>
      <c r="M94" s="49"/>
      <c r="N94" s="50"/>
      <c r="O94" s="56"/>
      <c r="S94" s="37" t="str">
        <f t="shared" si="9"/>
        <v> </v>
      </c>
    </row>
    <row r="95" spans="2:19" ht="15">
      <c r="B95" s="37" t="str">
        <f t="shared" si="7"/>
        <v> </v>
      </c>
      <c r="C95" s="57">
        <f t="shared" si="8"/>
        <v>381</v>
      </c>
      <c r="E95" s="37">
        <f t="shared" si="10"/>
      </c>
      <c r="F95" s="56"/>
      <c r="G95" s="56"/>
      <c r="H95" s="42" t="str">
        <f t="shared" si="6"/>
        <v> </v>
      </c>
      <c r="I95" s="43"/>
      <c r="J95" s="44"/>
      <c r="K95" s="56"/>
      <c r="L95" s="56"/>
      <c r="M95" s="49"/>
      <c r="N95" s="50"/>
      <c r="O95" s="56"/>
      <c r="S95" s="37" t="str">
        <f t="shared" si="9"/>
        <v> </v>
      </c>
    </row>
    <row r="96" spans="2:19" ht="15">
      <c r="B96" s="37" t="str">
        <f t="shared" si="7"/>
        <v> </v>
      </c>
      <c r="C96" s="57">
        <f t="shared" si="8"/>
        <v>381</v>
      </c>
      <c r="E96" s="37">
        <f t="shared" si="10"/>
      </c>
      <c r="F96" s="56"/>
      <c r="G96" s="56"/>
      <c r="H96" s="42" t="str">
        <f t="shared" si="6"/>
        <v> </v>
      </c>
      <c r="I96" s="43"/>
      <c r="J96" s="44"/>
      <c r="K96" s="56"/>
      <c r="L96" s="56"/>
      <c r="M96" s="49"/>
      <c r="N96" s="50"/>
      <c r="O96" s="56"/>
      <c r="S96" s="37" t="str">
        <f t="shared" si="9"/>
        <v> </v>
      </c>
    </row>
    <row r="97" spans="2:19" ht="15">
      <c r="B97" s="37" t="str">
        <f t="shared" si="7"/>
        <v> </v>
      </c>
      <c r="C97" s="57">
        <f t="shared" si="8"/>
        <v>381</v>
      </c>
      <c r="E97" s="37">
        <f t="shared" si="10"/>
      </c>
      <c r="F97" s="56"/>
      <c r="G97" s="56"/>
      <c r="H97" s="42" t="str">
        <f t="shared" si="6"/>
        <v> </v>
      </c>
      <c r="I97" s="43"/>
      <c r="J97" s="44"/>
      <c r="K97" s="56"/>
      <c r="L97" s="56"/>
      <c r="M97" s="49"/>
      <c r="N97" s="50"/>
      <c r="O97" s="56"/>
      <c r="S97" s="37" t="str">
        <f t="shared" si="9"/>
        <v> </v>
      </c>
    </row>
    <row r="98" spans="2:19" ht="15">
      <c r="B98" s="37" t="str">
        <f t="shared" si="7"/>
        <v> </v>
      </c>
      <c r="C98" s="57">
        <f t="shared" si="8"/>
        <v>381</v>
      </c>
      <c r="E98" s="37">
        <f t="shared" si="10"/>
      </c>
      <c r="F98" s="56"/>
      <c r="G98" s="56"/>
      <c r="H98" s="42" t="str">
        <f t="shared" si="6"/>
        <v> </v>
      </c>
      <c r="I98" s="43"/>
      <c r="J98" s="44"/>
      <c r="K98" s="56"/>
      <c r="L98" s="56"/>
      <c r="M98" s="49"/>
      <c r="N98" s="50"/>
      <c r="O98" s="56"/>
      <c r="S98" s="37" t="str">
        <f t="shared" si="9"/>
        <v> </v>
      </c>
    </row>
    <row r="99" spans="2:19" ht="15">
      <c r="B99" s="37" t="str">
        <f t="shared" si="7"/>
        <v> </v>
      </c>
      <c r="C99" s="57">
        <f t="shared" si="8"/>
        <v>381</v>
      </c>
      <c r="E99" s="37">
        <f t="shared" si="10"/>
      </c>
      <c r="F99" s="56"/>
      <c r="G99" s="56"/>
      <c r="H99" s="42" t="str">
        <f t="shared" si="6"/>
        <v> </v>
      </c>
      <c r="I99" s="43"/>
      <c r="J99" s="44"/>
      <c r="K99" s="56"/>
      <c r="L99" s="56"/>
      <c r="M99" s="49"/>
      <c r="N99" s="50"/>
      <c r="O99" s="56"/>
      <c r="S99" s="37" t="str">
        <f t="shared" si="9"/>
        <v> </v>
      </c>
    </row>
    <row r="100" spans="2:19" ht="15">
      <c r="B100" s="37" t="str">
        <f t="shared" si="7"/>
        <v> </v>
      </c>
      <c r="C100" s="57">
        <f t="shared" si="8"/>
        <v>381</v>
      </c>
      <c r="E100" s="37">
        <f t="shared" si="10"/>
      </c>
      <c r="F100" s="56"/>
      <c r="G100" s="56"/>
      <c r="H100" s="42" t="str">
        <f t="shared" si="6"/>
        <v> </v>
      </c>
      <c r="I100" s="43"/>
      <c r="J100" s="44"/>
      <c r="K100" s="56"/>
      <c r="L100" s="56"/>
      <c r="M100" s="49"/>
      <c r="N100" s="50"/>
      <c r="O100" s="56"/>
      <c r="S100" s="37" t="str">
        <f t="shared" si="9"/>
        <v> </v>
      </c>
    </row>
    <row r="101" spans="2:19" ht="15">
      <c r="B101" s="37" t="str">
        <f t="shared" si="7"/>
        <v> </v>
      </c>
      <c r="C101" s="57">
        <f t="shared" si="8"/>
        <v>381</v>
      </c>
      <c r="E101" s="37">
        <f t="shared" si="10"/>
      </c>
      <c r="F101" s="56"/>
      <c r="G101" s="56"/>
      <c r="H101" s="42" t="str">
        <f t="shared" si="6"/>
        <v> </v>
      </c>
      <c r="I101" s="43"/>
      <c r="J101" s="44"/>
      <c r="K101" s="56"/>
      <c r="L101" s="56"/>
      <c r="M101" s="49"/>
      <c r="N101" s="50"/>
      <c r="O101" s="56"/>
      <c r="S101" s="37" t="str">
        <f t="shared" si="9"/>
        <v> </v>
      </c>
    </row>
    <row r="102" spans="2:19" ht="15">
      <c r="B102" s="37" t="str">
        <f t="shared" si="7"/>
        <v> </v>
      </c>
      <c r="C102" s="57">
        <f t="shared" si="8"/>
        <v>381</v>
      </c>
      <c r="E102" s="37">
        <f t="shared" si="10"/>
      </c>
      <c r="F102" s="56"/>
      <c r="G102" s="56"/>
      <c r="H102" s="42" t="str">
        <f t="shared" si="6"/>
        <v> </v>
      </c>
      <c r="I102" s="43"/>
      <c r="J102" s="44"/>
      <c r="K102" s="56"/>
      <c r="L102" s="56"/>
      <c r="M102" s="49"/>
      <c r="N102" s="50"/>
      <c r="O102" s="56"/>
      <c r="S102" s="37" t="str">
        <f t="shared" si="9"/>
        <v> </v>
      </c>
    </row>
    <row r="103" spans="2:19" ht="15">
      <c r="B103" s="37" t="str">
        <f t="shared" si="7"/>
        <v> </v>
      </c>
      <c r="C103" s="57">
        <f t="shared" si="8"/>
        <v>381</v>
      </c>
      <c r="E103" s="37">
        <f t="shared" si="10"/>
      </c>
      <c r="F103" s="56"/>
      <c r="G103" s="56"/>
      <c r="H103" s="42" t="str">
        <f t="shared" si="6"/>
        <v> </v>
      </c>
      <c r="I103" s="43"/>
      <c r="J103" s="44"/>
      <c r="K103" s="56"/>
      <c r="L103" s="56"/>
      <c r="M103" s="49"/>
      <c r="N103" s="50"/>
      <c r="O103" s="56"/>
      <c r="S103" s="37" t="str">
        <f t="shared" si="9"/>
        <v> </v>
      </c>
    </row>
    <row r="104" spans="2:19" ht="15">
      <c r="B104" s="37" t="str">
        <f t="shared" si="7"/>
        <v> </v>
      </c>
      <c r="C104" s="57">
        <f t="shared" si="8"/>
        <v>381</v>
      </c>
      <c r="E104" s="37">
        <f t="shared" si="10"/>
      </c>
      <c r="F104" s="56"/>
      <c r="G104" s="56"/>
      <c r="H104" s="42" t="str">
        <f t="shared" si="6"/>
        <v> </v>
      </c>
      <c r="I104" s="43"/>
      <c r="J104" s="44"/>
      <c r="K104" s="56"/>
      <c r="L104" s="56"/>
      <c r="M104" s="49"/>
      <c r="N104" s="50"/>
      <c r="O104" s="56"/>
      <c r="S104" s="37" t="str">
        <f t="shared" si="9"/>
        <v> </v>
      </c>
    </row>
    <row r="105" spans="2:19" ht="15">
      <c r="B105" s="37" t="str">
        <f t="shared" si="7"/>
        <v> </v>
      </c>
      <c r="C105" s="57">
        <f t="shared" si="8"/>
        <v>381</v>
      </c>
      <c r="E105" s="37">
        <f t="shared" si="10"/>
      </c>
      <c r="F105" s="56"/>
      <c r="G105" s="56"/>
      <c r="H105" s="42" t="str">
        <f t="shared" si="6"/>
        <v> </v>
      </c>
      <c r="I105" s="43"/>
      <c r="J105" s="44"/>
      <c r="K105" s="56"/>
      <c r="L105" s="56"/>
      <c r="M105" s="49"/>
      <c r="N105" s="50"/>
      <c r="O105" s="56"/>
      <c r="S105" s="37" t="str">
        <f t="shared" si="9"/>
        <v> </v>
      </c>
    </row>
    <row r="106" spans="2:19" ht="15">
      <c r="B106" s="37" t="str">
        <f t="shared" si="7"/>
        <v> </v>
      </c>
      <c r="C106" s="57">
        <f t="shared" si="8"/>
        <v>381</v>
      </c>
      <c r="E106" s="37">
        <f t="shared" si="10"/>
      </c>
      <c r="F106" s="56"/>
      <c r="G106" s="56"/>
      <c r="H106" s="42" t="str">
        <f t="shared" si="6"/>
        <v> </v>
      </c>
      <c r="I106" s="43"/>
      <c r="J106" s="44"/>
      <c r="K106" s="56"/>
      <c r="L106" s="56"/>
      <c r="M106" s="49"/>
      <c r="N106" s="50"/>
      <c r="O106" s="56"/>
      <c r="S106" s="37" t="str">
        <f t="shared" si="9"/>
        <v> </v>
      </c>
    </row>
    <row r="107" spans="2:19" ht="15">
      <c r="B107" s="37" t="str">
        <f t="shared" si="7"/>
        <v> </v>
      </c>
      <c r="C107" s="57">
        <f t="shared" si="8"/>
        <v>381</v>
      </c>
      <c r="E107" s="37">
        <f t="shared" si="10"/>
      </c>
      <c r="F107" s="56"/>
      <c r="G107" s="56"/>
      <c r="H107" s="42" t="str">
        <f t="shared" si="6"/>
        <v> </v>
      </c>
      <c r="I107" s="43"/>
      <c r="J107" s="44"/>
      <c r="K107" s="56"/>
      <c r="L107" s="56"/>
      <c r="M107" s="49"/>
      <c r="N107" s="50"/>
      <c r="O107" s="56"/>
      <c r="S107" s="37" t="str">
        <f t="shared" si="9"/>
        <v> </v>
      </c>
    </row>
    <row r="108" spans="2:19" ht="15">
      <c r="B108" s="37" t="str">
        <f t="shared" si="7"/>
        <v> </v>
      </c>
      <c r="C108" s="57">
        <f t="shared" si="8"/>
        <v>381</v>
      </c>
      <c r="E108" s="37">
        <f t="shared" si="10"/>
      </c>
      <c r="F108" s="56"/>
      <c r="G108" s="56"/>
      <c r="H108" s="42" t="str">
        <f t="shared" si="6"/>
        <v> </v>
      </c>
      <c r="I108" s="43"/>
      <c r="J108" s="44"/>
      <c r="K108" s="56"/>
      <c r="L108" s="56"/>
      <c r="M108" s="49"/>
      <c r="N108" s="50"/>
      <c r="O108" s="56"/>
      <c r="S108" s="37" t="str">
        <f t="shared" si="9"/>
        <v> </v>
      </c>
    </row>
    <row r="109" spans="2:19" ht="15">
      <c r="B109" s="37" t="str">
        <f t="shared" si="7"/>
        <v> </v>
      </c>
      <c r="C109" s="57">
        <f t="shared" si="8"/>
        <v>381</v>
      </c>
      <c r="E109" s="37">
        <f t="shared" si="10"/>
      </c>
      <c r="F109" s="56"/>
      <c r="G109" s="56"/>
      <c r="H109" s="42" t="str">
        <f t="shared" si="6"/>
        <v> </v>
      </c>
      <c r="I109" s="43"/>
      <c r="J109" s="44"/>
      <c r="K109" s="56"/>
      <c r="L109" s="56"/>
      <c r="M109" s="49"/>
      <c r="N109" s="50"/>
      <c r="O109" s="56"/>
      <c r="S109" s="37" t="str">
        <f t="shared" si="9"/>
        <v> </v>
      </c>
    </row>
    <row r="110" spans="2:19" ht="15">
      <c r="B110" s="37" t="str">
        <f t="shared" si="7"/>
        <v> </v>
      </c>
      <c r="C110" s="57">
        <f t="shared" si="8"/>
        <v>381</v>
      </c>
      <c r="E110" s="37">
        <f t="shared" si="10"/>
      </c>
      <c r="F110" s="56"/>
      <c r="G110" s="56"/>
      <c r="H110" s="42" t="str">
        <f t="shared" si="6"/>
        <v> </v>
      </c>
      <c r="I110" s="43"/>
      <c r="J110" s="44"/>
      <c r="K110" s="56"/>
      <c r="L110" s="56"/>
      <c r="M110" s="49"/>
      <c r="N110" s="50"/>
      <c r="O110" s="56"/>
      <c r="S110" s="37" t="str">
        <f t="shared" si="9"/>
        <v> </v>
      </c>
    </row>
    <row r="111" spans="2:19" ht="15">
      <c r="B111" s="37" t="str">
        <f t="shared" si="7"/>
        <v> </v>
      </c>
      <c r="C111" s="57">
        <f t="shared" si="8"/>
        <v>381</v>
      </c>
      <c r="E111" s="37">
        <f t="shared" si="10"/>
      </c>
      <c r="F111" s="56"/>
      <c r="G111" s="56"/>
      <c r="H111" s="42" t="str">
        <f t="shared" si="6"/>
        <v> </v>
      </c>
      <c r="I111" s="43"/>
      <c r="J111" s="44"/>
      <c r="K111" s="56"/>
      <c r="L111" s="56"/>
      <c r="M111" s="49"/>
      <c r="N111" s="50"/>
      <c r="O111" s="56"/>
      <c r="S111" s="37" t="str">
        <f t="shared" si="9"/>
        <v> </v>
      </c>
    </row>
    <row r="112" spans="2:19" ht="15">
      <c r="B112" s="37" t="str">
        <f t="shared" si="7"/>
        <v> </v>
      </c>
      <c r="C112" s="57">
        <f t="shared" si="8"/>
        <v>381</v>
      </c>
      <c r="E112" s="37">
        <f t="shared" si="10"/>
      </c>
      <c r="F112" s="56"/>
      <c r="G112" s="56"/>
      <c r="H112" s="42" t="str">
        <f t="shared" si="6"/>
        <v> </v>
      </c>
      <c r="I112" s="43"/>
      <c r="J112" s="44"/>
      <c r="K112" s="56"/>
      <c r="L112" s="56"/>
      <c r="M112" s="49"/>
      <c r="N112" s="50"/>
      <c r="O112" s="56"/>
      <c r="S112" s="37" t="str">
        <f t="shared" si="9"/>
        <v> </v>
      </c>
    </row>
    <row r="113" spans="2:19" ht="15">
      <c r="B113" s="37" t="str">
        <f t="shared" si="7"/>
        <v> </v>
      </c>
      <c r="C113" s="57">
        <f t="shared" si="8"/>
        <v>381</v>
      </c>
      <c r="E113" s="37">
        <f t="shared" si="10"/>
      </c>
      <c r="F113" s="56"/>
      <c r="G113" s="56"/>
      <c r="H113" s="42" t="str">
        <f t="shared" si="6"/>
        <v> </v>
      </c>
      <c r="I113" s="43"/>
      <c r="J113" s="44"/>
      <c r="K113" s="56"/>
      <c r="L113" s="56"/>
      <c r="M113" s="49"/>
      <c r="N113" s="50"/>
      <c r="O113" s="56"/>
      <c r="S113" s="37" t="str">
        <f t="shared" si="9"/>
        <v> </v>
      </c>
    </row>
    <row r="114" spans="2:19" ht="15">
      <c r="B114" s="37" t="str">
        <f t="shared" si="7"/>
        <v> </v>
      </c>
      <c r="C114" s="57">
        <f t="shared" si="8"/>
        <v>381</v>
      </c>
      <c r="E114" s="37">
        <f t="shared" si="10"/>
      </c>
      <c r="F114" s="56"/>
      <c r="G114" s="56"/>
      <c r="H114" s="42" t="str">
        <f t="shared" si="6"/>
        <v> </v>
      </c>
      <c r="I114" s="43"/>
      <c r="J114" s="44"/>
      <c r="K114" s="56"/>
      <c r="L114" s="56"/>
      <c r="M114" s="49"/>
      <c r="N114" s="50"/>
      <c r="O114" s="56"/>
      <c r="S114" s="37" t="str">
        <f t="shared" si="9"/>
        <v> </v>
      </c>
    </row>
    <row r="115" spans="2:19" ht="15">
      <c r="B115" s="37" t="str">
        <f t="shared" si="7"/>
        <v> </v>
      </c>
      <c r="C115" s="57">
        <f t="shared" si="8"/>
        <v>381</v>
      </c>
      <c r="E115" s="37">
        <f t="shared" si="10"/>
      </c>
      <c r="F115" s="56"/>
      <c r="G115" s="56"/>
      <c r="H115" s="42" t="str">
        <f t="shared" si="6"/>
        <v> </v>
      </c>
      <c r="I115" s="43"/>
      <c r="J115" s="44"/>
      <c r="K115" s="56"/>
      <c r="L115" s="56"/>
      <c r="M115" s="49"/>
      <c r="N115" s="50"/>
      <c r="O115" s="56"/>
      <c r="S115" s="37" t="str">
        <f t="shared" si="9"/>
        <v> </v>
      </c>
    </row>
    <row r="116" spans="2:19" ht="15">
      <c r="B116" s="37" t="str">
        <f t="shared" si="7"/>
        <v> </v>
      </c>
      <c r="C116" s="57">
        <f t="shared" si="8"/>
        <v>381</v>
      </c>
      <c r="E116" s="37">
        <f t="shared" si="10"/>
      </c>
      <c r="F116" s="56"/>
      <c r="G116" s="56"/>
      <c r="H116" s="42" t="str">
        <f t="shared" si="6"/>
        <v> </v>
      </c>
      <c r="I116" s="43"/>
      <c r="J116" s="44"/>
      <c r="K116" s="56"/>
      <c r="L116" s="56"/>
      <c r="M116" s="49"/>
      <c r="N116" s="50"/>
      <c r="O116" s="56"/>
      <c r="S116" s="37" t="str">
        <f t="shared" si="9"/>
        <v> </v>
      </c>
    </row>
    <row r="117" spans="2:19" ht="15">
      <c r="B117" s="37" t="str">
        <f t="shared" si="7"/>
        <v> </v>
      </c>
      <c r="C117" s="57">
        <f t="shared" si="8"/>
        <v>381</v>
      </c>
      <c r="E117" s="37">
        <f t="shared" si="10"/>
      </c>
      <c r="F117" s="56"/>
      <c r="G117" s="56"/>
      <c r="H117" s="42" t="str">
        <f t="shared" si="6"/>
        <v> </v>
      </c>
      <c r="I117" s="43"/>
      <c r="J117" s="44"/>
      <c r="K117" s="56"/>
      <c r="L117" s="56"/>
      <c r="M117" s="49"/>
      <c r="N117" s="50"/>
      <c r="O117" s="56"/>
      <c r="S117" s="37" t="str">
        <f t="shared" si="9"/>
        <v> </v>
      </c>
    </row>
    <row r="118" spans="2:19" ht="15">
      <c r="B118" s="37" t="str">
        <f t="shared" si="7"/>
        <v> </v>
      </c>
      <c r="C118" s="57">
        <f t="shared" si="8"/>
        <v>381</v>
      </c>
      <c r="E118" s="37">
        <f t="shared" si="10"/>
      </c>
      <c r="F118" s="56"/>
      <c r="G118" s="56"/>
      <c r="H118" s="42" t="str">
        <f t="shared" si="6"/>
        <v> </v>
      </c>
      <c r="I118" s="43"/>
      <c r="J118" s="44"/>
      <c r="K118" s="56"/>
      <c r="L118" s="56"/>
      <c r="M118" s="49"/>
      <c r="N118" s="50"/>
      <c r="O118" s="56"/>
      <c r="S118" s="37" t="str">
        <f t="shared" si="9"/>
        <v> </v>
      </c>
    </row>
    <row r="119" spans="2:19" ht="15">
      <c r="B119" s="37" t="str">
        <f t="shared" si="7"/>
        <v> </v>
      </c>
      <c r="C119" s="57">
        <f t="shared" si="8"/>
        <v>381</v>
      </c>
      <c r="E119" s="37">
        <f t="shared" si="10"/>
      </c>
      <c r="F119" s="56"/>
      <c r="G119" s="56"/>
      <c r="H119" s="42" t="str">
        <f t="shared" si="6"/>
        <v> </v>
      </c>
      <c r="I119" s="43"/>
      <c r="J119" s="44"/>
      <c r="K119" s="56"/>
      <c r="L119" s="56"/>
      <c r="M119" s="49"/>
      <c r="N119" s="50"/>
      <c r="O119" s="56"/>
      <c r="S119" s="37" t="str">
        <f t="shared" si="9"/>
        <v> </v>
      </c>
    </row>
    <row r="120" spans="2:19" ht="15">
      <c r="B120" s="37" t="str">
        <f t="shared" si="7"/>
        <v> </v>
      </c>
      <c r="C120" s="57">
        <f t="shared" si="8"/>
        <v>381</v>
      </c>
      <c r="E120" s="37">
        <f t="shared" si="10"/>
      </c>
      <c r="F120" s="56"/>
      <c r="G120" s="56"/>
      <c r="H120" s="42" t="str">
        <f t="shared" si="6"/>
        <v> </v>
      </c>
      <c r="I120" s="43"/>
      <c r="J120" s="44"/>
      <c r="K120" s="56"/>
      <c r="L120" s="56"/>
      <c r="M120" s="49"/>
      <c r="N120" s="50"/>
      <c r="O120" s="56"/>
      <c r="S120" s="37" t="str">
        <f t="shared" si="9"/>
        <v> </v>
      </c>
    </row>
    <row r="121" spans="2:19" ht="15">
      <c r="B121" s="37" t="str">
        <f t="shared" si="7"/>
        <v> </v>
      </c>
      <c r="C121" s="57">
        <f t="shared" si="8"/>
        <v>381</v>
      </c>
      <c r="E121" s="37">
        <f t="shared" si="10"/>
      </c>
      <c r="F121" s="56"/>
      <c r="G121" s="56"/>
      <c r="H121" s="42" t="str">
        <f t="shared" si="6"/>
        <v> </v>
      </c>
      <c r="I121" s="43"/>
      <c r="J121" s="44"/>
      <c r="K121" s="56"/>
      <c r="L121" s="56"/>
      <c r="M121" s="49"/>
      <c r="N121" s="50"/>
      <c r="O121" s="56"/>
      <c r="S121" s="37" t="str">
        <f t="shared" si="9"/>
        <v> </v>
      </c>
    </row>
    <row r="122" spans="2:19" ht="15">
      <c r="B122" s="37" t="str">
        <f t="shared" si="7"/>
        <v> </v>
      </c>
      <c r="C122" s="57">
        <f t="shared" si="8"/>
        <v>381</v>
      </c>
      <c r="E122" s="37">
        <f t="shared" si="10"/>
      </c>
      <c r="F122" s="56"/>
      <c r="G122" s="56"/>
      <c r="H122" s="42" t="str">
        <f t="shared" si="6"/>
        <v> </v>
      </c>
      <c r="I122" s="43"/>
      <c r="J122" s="44"/>
      <c r="K122" s="56"/>
      <c r="L122" s="56"/>
      <c r="M122" s="49"/>
      <c r="N122" s="50"/>
      <c r="O122" s="56"/>
      <c r="S122" s="37" t="str">
        <f t="shared" si="9"/>
        <v> </v>
      </c>
    </row>
    <row r="123" spans="2:19" ht="15">
      <c r="B123" s="37" t="str">
        <f t="shared" si="7"/>
        <v> </v>
      </c>
      <c r="C123" s="57">
        <f t="shared" si="8"/>
        <v>381</v>
      </c>
      <c r="E123" s="37">
        <f t="shared" si="10"/>
      </c>
      <c r="F123" s="56"/>
      <c r="G123" s="56"/>
      <c r="H123" s="42" t="str">
        <f t="shared" si="6"/>
        <v> </v>
      </c>
      <c r="I123" s="43"/>
      <c r="J123" s="44"/>
      <c r="K123" s="56"/>
      <c r="L123" s="56"/>
      <c r="M123" s="49"/>
      <c r="N123" s="50"/>
      <c r="O123" s="56"/>
      <c r="S123" s="37" t="str">
        <f t="shared" si="9"/>
        <v> </v>
      </c>
    </row>
    <row r="124" spans="2:19" ht="15">
      <c r="B124" s="37" t="str">
        <f t="shared" si="7"/>
        <v> </v>
      </c>
      <c r="C124" s="57">
        <f t="shared" si="8"/>
        <v>381</v>
      </c>
      <c r="E124" s="37">
        <f t="shared" si="10"/>
      </c>
      <c r="F124" s="56"/>
      <c r="G124" s="56"/>
      <c r="H124" s="42" t="str">
        <f t="shared" si="6"/>
        <v> </v>
      </c>
      <c r="I124" s="43"/>
      <c r="J124" s="44"/>
      <c r="K124" s="56"/>
      <c r="L124" s="56"/>
      <c r="M124" s="49"/>
      <c r="N124" s="50"/>
      <c r="O124" s="56"/>
      <c r="S124" s="37" t="str">
        <f t="shared" si="9"/>
        <v> </v>
      </c>
    </row>
    <row r="125" spans="2:19" ht="15">
      <c r="B125" s="37" t="str">
        <f t="shared" si="7"/>
        <v> </v>
      </c>
      <c r="C125" s="57">
        <f t="shared" si="8"/>
        <v>381</v>
      </c>
      <c r="E125" s="37">
        <f t="shared" si="10"/>
      </c>
      <c r="F125" s="56"/>
      <c r="G125" s="56"/>
      <c r="H125" s="42" t="str">
        <f t="shared" si="6"/>
        <v> </v>
      </c>
      <c r="I125" s="43"/>
      <c r="J125" s="44"/>
      <c r="K125" s="56"/>
      <c r="L125" s="56"/>
      <c r="M125" s="49"/>
      <c r="N125" s="50"/>
      <c r="O125" s="56"/>
      <c r="S125" s="37" t="str">
        <f t="shared" si="9"/>
        <v> </v>
      </c>
    </row>
    <row r="126" spans="2:19" ht="15">
      <c r="B126" s="37" t="str">
        <f t="shared" si="7"/>
        <v> </v>
      </c>
      <c r="C126" s="57">
        <f t="shared" si="8"/>
        <v>381</v>
      </c>
      <c r="E126" s="37">
        <f t="shared" si="10"/>
      </c>
      <c r="F126" s="56"/>
      <c r="G126" s="56"/>
      <c r="H126" s="42" t="str">
        <f t="shared" si="6"/>
        <v> </v>
      </c>
      <c r="I126" s="43"/>
      <c r="J126" s="44"/>
      <c r="K126" s="56"/>
      <c r="L126" s="56"/>
      <c r="M126" s="49"/>
      <c r="N126" s="50"/>
      <c r="O126" s="56"/>
      <c r="S126" s="37" t="str">
        <f t="shared" si="9"/>
        <v> </v>
      </c>
    </row>
    <row r="127" spans="2:19" ht="15">
      <c r="B127" s="37" t="str">
        <f t="shared" si="7"/>
        <v> </v>
      </c>
      <c r="C127" s="57">
        <f t="shared" si="8"/>
        <v>381</v>
      </c>
      <c r="E127" s="37">
        <f t="shared" si="10"/>
      </c>
      <c r="F127" s="56"/>
      <c r="G127" s="56"/>
      <c r="H127" s="42" t="str">
        <f t="shared" si="6"/>
        <v> </v>
      </c>
      <c r="I127" s="43"/>
      <c r="J127" s="44"/>
      <c r="K127" s="56"/>
      <c r="L127" s="56"/>
      <c r="M127" s="49"/>
      <c r="N127" s="50"/>
      <c r="O127" s="56"/>
      <c r="S127" s="37" t="str">
        <f t="shared" si="9"/>
        <v> </v>
      </c>
    </row>
    <row r="128" spans="2:19" ht="15">
      <c r="B128" s="37" t="str">
        <f t="shared" si="7"/>
        <v> </v>
      </c>
      <c r="C128" s="57">
        <f t="shared" si="8"/>
        <v>381</v>
      </c>
      <c r="E128" s="37">
        <f t="shared" si="10"/>
      </c>
      <c r="F128" s="56"/>
      <c r="G128" s="56"/>
      <c r="H128" s="42" t="str">
        <f t="shared" si="6"/>
        <v> </v>
      </c>
      <c r="I128" s="43"/>
      <c r="J128" s="44"/>
      <c r="K128" s="56"/>
      <c r="L128" s="56"/>
      <c r="M128" s="49"/>
      <c r="N128" s="50"/>
      <c r="O128" s="56"/>
      <c r="S128" s="37" t="str">
        <f t="shared" si="9"/>
        <v> </v>
      </c>
    </row>
    <row r="129" spans="2:19" ht="15">
      <c r="B129" s="37" t="str">
        <f t="shared" si="7"/>
        <v> </v>
      </c>
      <c r="C129" s="57">
        <f t="shared" si="8"/>
        <v>381</v>
      </c>
      <c r="E129" s="37">
        <f t="shared" si="10"/>
      </c>
      <c r="F129" s="56"/>
      <c r="G129" s="56"/>
      <c r="H129" s="42" t="str">
        <f t="shared" si="6"/>
        <v> </v>
      </c>
      <c r="I129" s="43"/>
      <c r="J129" s="44"/>
      <c r="K129" s="56"/>
      <c r="L129" s="56"/>
      <c r="M129" s="49"/>
      <c r="N129" s="50"/>
      <c r="O129" s="56"/>
      <c r="S129" s="37" t="str">
        <f t="shared" si="9"/>
        <v> </v>
      </c>
    </row>
    <row r="130" spans="2:19" ht="15">
      <c r="B130" s="37" t="str">
        <f t="shared" si="7"/>
        <v> </v>
      </c>
      <c r="C130" s="57">
        <f t="shared" si="8"/>
        <v>381</v>
      </c>
      <c r="E130" s="37">
        <f t="shared" si="10"/>
      </c>
      <c r="F130" s="56"/>
      <c r="G130" s="56"/>
      <c r="H130" s="42" t="str">
        <f t="shared" si="6"/>
        <v> </v>
      </c>
      <c r="I130" s="43"/>
      <c r="J130" s="44"/>
      <c r="K130" s="56"/>
      <c r="L130" s="56"/>
      <c r="M130" s="49"/>
      <c r="N130" s="50"/>
      <c r="O130" s="56"/>
      <c r="S130" s="37" t="str">
        <f t="shared" si="9"/>
        <v> </v>
      </c>
    </row>
    <row r="131" spans="2:19" ht="15">
      <c r="B131" s="37" t="str">
        <f t="shared" si="7"/>
        <v> </v>
      </c>
      <c r="C131" s="57">
        <f t="shared" si="8"/>
        <v>381</v>
      </c>
      <c r="E131" s="37">
        <f t="shared" si="10"/>
      </c>
      <c r="F131" s="56"/>
      <c r="G131" s="56"/>
      <c r="H131" s="42" t="str">
        <f t="shared" si="6"/>
        <v> </v>
      </c>
      <c r="I131" s="43"/>
      <c r="J131" s="44"/>
      <c r="K131" s="56"/>
      <c r="L131" s="56"/>
      <c r="M131" s="49"/>
      <c r="N131" s="50"/>
      <c r="O131" s="56"/>
      <c r="S131" s="37" t="str">
        <f t="shared" si="9"/>
        <v> </v>
      </c>
    </row>
    <row r="132" spans="2:19" ht="15">
      <c r="B132" s="37" t="str">
        <f t="shared" si="7"/>
        <v> </v>
      </c>
      <c r="C132" s="57">
        <f t="shared" si="8"/>
        <v>381</v>
      </c>
      <c r="E132" s="37">
        <f t="shared" si="10"/>
      </c>
      <c r="F132" s="56"/>
      <c r="G132" s="56"/>
      <c r="H132" s="42" t="str">
        <f t="shared" si="6"/>
        <v> </v>
      </c>
      <c r="I132" s="43"/>
      <c r="J132" s="44"/>
      <c r="K132" s="56"/>
      <c r="L132" s="56"/>
      <c r="M132" s="49"/>
      <c r="N132" s="50"/>
      <c r="O132" s="56"/>
      <c r="S132" s="37" t="str">
        <f t="shared" si="9"/>
        <v> </v>
      </c>
    </row>
    <row r="133" spans="2:19" ht="15">
      <c r="B133" s="37" t="str">
        <f t="shared" si="7"/>
        <v> </v>
      </c>
      <c r="C133" s="57">
        <f t="shared" si="8"/>
        <v>381</v>
      </c>
      <c r="E133" s="37">
        <f t="shared" si="10"/>
      </c>
      <c r="F133" s="56"/>
      <c r="G133" s="56"/>
      <c r="H133" s="42" t="str">
        <f t="shared" si="6"/>
        <v> </v>
      </c>
      <c r="I133" s="43"/>
      <c r="J133" s="44"/>
      <c r="K133" s="56"/>
      <c r="L133" s="56"/>
      <c r="M133" s="49"/>
      <c r="N133" s="50"/>
      <c r="O133" s="56"/>
      <c r="S133" s="37" t="str">
        <f t="shared" si="9"/>
        <v> </v>
      </c>
    </row>
    <row r="134" spans="2:19" ht="15">
      <c r="B134" s="37" t="str">
        <f t="shared" si="7"/>
        <v> </v>
      </c>
      <c r="C134" s="57">
        <f t="shared" si="8"/>
        <v>381</v>
      </c>
      <c r="E134" s="37">
        <f t="shared" si="10"/>
      </c>
      <c r="F134" s="56"/>
      <c r="G134" s="56"/>
      <c r="H134" s="42" t="str">
        <f t="shared" si="6"/>
        <v> </v>
      </c>
      <c r="I134" s="43"/>
      <c r="J134" s="44"/>
      <c r="K134" s="56"/>
      <c r="L134" s="56"/>
      <c r="M134" s="49"/>
      <c r="N134" s="50"/>
      <c r="O134" s="56"/>
      <c r="S134" s="37" t="str">
        <f t="shared" si="9"/>
        <v> </v>
      </c>
    </row>
    <row r="135" spans="2:19" ht="15">
      <c r="B135" s="37" t="str">
        <f t="shared" si="7"/>
        <v> </v>
      </c>
      <c r="C135" s="57">
        <f t="shared" si="8"/>
        <v>381</v>
      </c>
      <c r="E135" s="37">
        <f t="shared" si="10"/>
      </c>
      <c r="F135" s="56"/>
      <c r="G135" s="56"/>
      <c r="H135" s="42" t="str">
        <f t="shared" si="6"/>
        <v> </v>
      </c>
      <c r="I135" s="43"/>
      <c r="J135" s="44"/>
      <c r="K135" s="56"/>
      <c r="L135" s="56"/>
      <c r="M135" s="49"/>
      <c r="N135" s="50"/>
      <c r="O135" s="56"/>
      <c r="S135" s="37" t="str">
        <f t="shared" si="9"/>
        <v> </v>
      </c>
    </row>
    <row r="136" spans="2:19" ht="15">
      <c r="B136" s="37" t="str">
        <f t="shared" si="7"/>
        <v> </v>
      </c>
      <c r="C136" s="57">
        <f t="shared" si="8"/>
        <v>381</v>
      </c>
      <c r="E136" s="37">
        <f t="shared" si="10"/>
      </c>
      <c r="F136" s="56"/>
      <c r="G136" s="56"/>
      <c r="H136" s="42" t="str">
        <f t="shared" si="6"/>
        <v> </v>
      </c>
      <c r="I136" s="43"/>
      <c r="J136" s="44"/>
      <c r="K136" s="56"/>
      <c r="L136" s="56"/>
      <c r="M136" s="49"/>
      <c r="N136" s="50"/>
      <c r="O136" s="56"/>
      <c r="S136" s="37" t="str">
        <f t="shared" si="9"/>
        <v> </v>
      </c>
    </row>
    <row r="137" spans="2:19" ht="15">
      <c r="B137" s="37" t="str">
        <f t="shared" si="7"/>
        <v> </v>
      </c>
      <c r="C137" s="57">
        <f t="shared" si="8"/>
        <v>381</v>
      </c>
      <c r="E137" s="37">
        <f t="shared" si="10"/>
      </c>
      <c r="F137" s="56"/>
      <c r="G137" s="56"/>
      <c r="H137" s="42" t="str">
        <f t="shared" si="6"/>
        <v> </v>
      </c>
      <c r="I137" s="43"/>
      <c r="J137" s="44"/>
      <c r="K137" s="56"/>
      <c r="L137" s="56"/>
      <c r="M137" s="49"/>
      <c r="N137" s="50"/>
      <c r="O137" s="56"/>
      <c r="S137" s="37" t="str">
        <f t="shared" si="9"/>
        <v> </v>
      </c>
    </row>
    <row r="138" spans="2:19" ht="15">
      <c r="B138" s="37" t="str">
        <f t="shared" si="7"/>
        <v> </v>
      </c>
      <c r="C138" s="57">
        <f t="shared" si="8"/>
        <v>381</v>
      </c>
      <c r="E138" s="37">
        <f t="shared" si="10"/>
      </c>
      <c r="F138" s="56"/>
      <c r="G138" s="56"/>
      <c r="H138" s="42" t="str">
        <f t="shared" si="6"/>
        <v> </v>
      </c>
      <c r="I138" s="43"/>
      <c r="J138" s="44"/>
      <c r="K138" s="56"/>
      <c r="L138" s="56"/>
      <c r="M138" s="49"/>
      <c r="N138" s="50"/>
      <c r="O138" s="56"/>
      <c r="S138" s="37" t="str">
        <f t="shared" si="9"/>
        <v> </v>
      </c>
    </row>
    <row r="139" spans="2:19" ht="15">
      <c r="B139" s="37" t="str">
        <f t="shared" si="7"/>
        <v> </v>
      </c>
      <c r="C139" s="57">
        <f t="shared" si="8"/>
        <v>381</v>
      </c>
      <c r="E139" s="37">
        <f t="shared" si="10"/>
      </c>
      <c r="F139" s="56"/>
      <c r="G139" s="56"/>
      <c r="H139" s="42" t="str">
        <f t="shared" si="6"/>
        <v> </v>
      </c>
      <c r="I139" s="43"/>
      <c r="J139" s="44"/>
      <c r="K139" s="56"/>
      <c r="L139" s="56"/>
      <c r="M139" s="49"/>
      <c r="N139" s="50"/>
      <c r="O139" s="56"/>
      <c r="S139" s="37" t="str">
        <f t="shared" si="9"/>
        <v> </v>
      </c>
    </row>
    <row r="140" spans="2:19" ht="15">
      <c r="B140" s="37" t="str">
        <f t="shared" si="7"/>
        <v> </v>
      </c>
      <c r="C140" s="57">
        <f t="shared" si="8"/>
        <v>381</v>
      </c>
      <c r="E140" s="37">
        <f t="shared" si="10"/>
      </c>
      <c r="F140" s="56"/>
      <c r="G140" s="56"/>
      <c r="H140" s="42" t="str">
        <f t="shared" si="6"/>
        <v> </v>
      </c>
      <c r="I140" s="43"/>
      <c r="J140" s="44"/>
      <c r="K140" s="56"/>
      <c r="L140" s="56"/>
      <c r="M140" s="49"/>
      <c r="N140" s="50"/>
      <c r="O140" s="56"/>
      <c r="S140" s="37" t="str">
        <f t="shared" si="9"/>
        <v> </v>
      </c>
    </row>
    <row r="141" spans="2:19" ht="15">
      <c r="B141" s="37" t="str">
        <f t="shared" si="7"/>
        <v> </v>
      </c>
      <c r="C141" s="57">
        <f t="shared" si="8"/>
        <v>381</v>
      </c>
      <c r="E141" s="37">
        <f t="shared" si="10"/>
      </c>
      <c r="F141" s="56"/>
      <c r="G141" s="56"/>
      <c r="H141" s="42" t="str">
        <f t="shared" si="6"/>
        <v> </v>
      </c>
      <c r="I141" s="43"/>
      <c r="J141" s="44"/>
      <c r="K141" s="56"/>
      <c r="L141" s="56"/>
      <c r="M141" s="49"/>
      <c r="N141" s="50"/>
      <c r="O141" s="56"/>
      <c r="S141" s="37" t="str">
        <f t="shared" si="9"/>
        <v> </v>
      </c>
    </row>
    <row r="142" spans="2:19" ht="15">
      <c r="B142" s="37" t="str">
        <f t="shared" si="7"/>
        <v> </v>
      </c>
      <c r="C142" s="57">
        <f t="shared" si="8"/>
        <v>381</v>
      </c>
      <c r="E142" s="37">
        <f t="shared" si="10"/>
      </c>
      <c r="F142" s="56"/>
      <c r="G142" s="56"/>
      <c r="H142" s="42" t="str">
        <f t="shared" si="6"/>
        <v> </v>
      </c>
      <c r="I142" s="43"/>
      <c r="J142" s="44"/>
      <c r="K142" s="56"/>
      <c r="L142" s="56"/>
      <c r="M142" s="49"/>
      <c r="N142" s="50"/>
      <c r="O142" s="56"/>
      <c r="S142" s="37" t="str">
        <f t="shared" si="9"/>
        <v> </v>
      </c>
    </row>
    <row r="143" spans="2:19" ht="15">
      <c r="B143" s="37" t="str">
        <f t="shared" si="7"/>
        <v> </v>
      </c>
      <c r="C143" s="57">
        <f t="shared" si="8"/>
        <v>381</v>
      </c>
      <c r="E143" s="37">
        <f t="shared" si="10"/>
      </c>
      <c r="F143" s="56"/>
      <c r="G143" s="56"/>
      <c r="H143" s="42" t="str">
        <f aca="true" t="shared" si="11" ref="H143:H206">CONCATENATE(F143," ",G143)</f>
        <v> </v>
      </c>
      <c r="I143" s="43"/>
      <c r="J143" s="44"/>
      <c r="K143" s="56"/>
      <c r="L143" s="56"/>
      <c r="M143" s="49"/>
      <c r="N143" s="50"/>
      <c r="O143" s="56"/>
      <c r="S143" s="37" t="str">
        <f t="shared" si="9"/>
        <v> </v>
      </c>
    </row>
    <row r="144" spans="2:19" ht="15">
      <c r="B144" s="37" t="str">
        <f aca="true" t="shared" si="12" ref="B144:B207">CONCATENATE(H144,I144)</f>
        <v> </v>
      </c>
      <c r="C144" s="57">
        <f aca="true" t="shared" si="13" ref="C144:C207">COUNTIF($B$15:$B$395,B144)</f>
        <v>381</v>
      </c>
      <c r="E144" s="37">
        <f t="shared" si="10"/>
      </c>
      <c r="F144" s="56"/>
      <c r="G144" s="56"/>
      <c r="H144" s="42" t="str">
        <f t="shared" si="11"/>
        <v> </v>
      </c>
      <c r="I144" s="43"/>
      <c r="J144" s="44"/>
      <c r="K144" s="56"/>
      <c r="L144" s="56"/>
      <c r="M144" s="49"/>
      <c r="N144" s="50"/>
      <c r="O144" s="56"/>
      <c r="S144" s="37" t="str">
        <f aca="true" t="shared" si="14" ref="S144:S207">CONCATENATE(I144,H144,N144,J144)</f>
        <v> </v>
      </c>
    </row>
    <row r="145" spans="2:19" ht="15">
      <c r="B145" s="37" t="str">
        <f t="shared" si="12"/>
        <v> </v>
      </c>
      <c r="C145" s="57">
        <f t="shared" si="13"/>
        <v>381</v>
      </c>
      <c r="E145" s="37">
        <f t="shared" si="10"/>
      </c>
      <c r="F145" s="56"/>
      <c r="G145" s="56"/>
      <c r="H145" s="42" t="str">
        <f t="shared" si="11"/>
        <v> </v>
      </c>
      <c r="I145" s="43"/>
      <c r="J145" s="44"/>
      <c r="K145" s="56"/>
      <c r="L145" s="56"/>
      <c r="M145" s="49"/>
      <c r="N145" s="50"/>
      <c r="O145" s="56"/>
      <c r="S145" s="37" t="str">
        <f t="shared" si="14"/>
        <v> </v>
      </c>
    </row>
    <row r="146" spans="2:19" ht="15">
      <c r="B146" s="37" t="str">
        <f t="shared" si="12"/>
        <v> </v>
      </c>
      <c r="C146" s="57">
        <f t="shared" si="13"/>
        <v>381</v>
      </c>
      <c r="E146" s="37">
        <f t="shared" si="10"/>
      </c>
      <c r="F146" s="56"/>
      <c r="G146" s="56"/>
      <c r="H146" s="42" t="str">
        <f t="shared" si="11"/>
        <v> </v>
      </c>
      <c r="I146" s="43"/>
      <c r="J146" s="44"/>
      <c r="K146" s="56"/>
      <c r="L146" s="56"/>
      <c r="M146" s="49"/>
      <c r="N146" s="50"/>
      <c r="O146" s="56"/>
      <c r="S146" s="37" t="str">
        <f t="shared" si="14"/>
        <v> </v>
      </c>
    </row>
    <row r="147" spans="2:19" ht="15">
      <c r="B147" s="37" t="str">
        <f t="shared" si="12"/>
        <v> </v>
      </c>
      <c r="C147" s="57">
        <f t="shared" si="13"/>
        <v>381</v>
      </c>
      <c r="E147" s="37">
        <f t="shared" si="10"/>
      </c>
      <c r="F147" s="56"/>
      <c r="G147" s="56"/>
      <c r="H147" s="42" t="str">
        <f t="shared" si="11"/>
        <v> </v>
      </c>
      <c r="I147" s="43"/>
      <c r="J147" s="44"/>
      <c r="K147" s="56"/>
      <c r="L147" s="56"/>
      <c r="M147" s="49"/>
      <c r="N147" s="50"/>
      <c r="O147" s="56"/>
      <c r="S147" s="37" t="str">
        <f t="shared" si="14"/>
        <v> </v>
      </c>
    </row>
    <row r="148" spans="2:19" ht="15">
      <c r="B148" s="37" t="str">
        <f t="shared" si="12"/>
        <v> </v>
      </c>
      <c r="C148" s="57">
        <f t="shared" si="13"/>
        <v>381</v>
      </c>
      <c r="E148" s="37">
        <f t="shared" si="10"/>
      </c>
      <c r="F148" s="56"/>
      <c r="G148" s="56"/>
      <c r="H148" s="42" t="str">
        <f t="shared" si="11"/>
        <v> </v>
      </c>
      <c r="I148" s="43"/>
      <c r="J148" s="44"/>
      <c r="K148" s="56"/>
      <c r="L148" s="56"/>
      <c r="M148" s="49"/>
      <c r="N148" s="50"/>
      <c r="O148" s="56"/>
      <c r="S148" s="37" t="str">
        <f t="shared" si="14"/>
        <v> </v>
      </c>
    </row>
    <row r="149" spans="2:19" ht="15">
      <c r="B149" s="37" t="str">
        <f t="shared" si="12"/>
        <v> </v>
      </c>
      <c r="C149" s="57">
        <f t="shared" si="13"/>
        <v>381</v>
      </c>
      <c r="E149" s="37">
        <f aca="true" t="shared" si="15" ref="E149:E212">IF(F149="","",E148+1)</f>
      </c>
      <c r="F149" s="56"/>
      <c r="G149" s="56"/>
      <c r="H149" s="42" t="str">
        <f t="shared" si="11"/>
        <v> </v>
      </c>
      <c r="I149" s="43"/>
      <c r="J149" s="44"/>
      <c r="K149" s="56"/>
      <c r="L149" s="56"/>
      <c r="M149" s="49"/>
      <c r="N149" s="50"/>
      <c r="O149" s="56"/>
      <c r="S149" s="37" t="str">
        <f t="shared" si="14"/>
        <v> </v>
      </c>
    </row>
    <row r="150" spans="2:19" ht="15">
      <c r="B150" s="37" t="str">
        <f t="shared" si="12"/>
        <v> </v>
      </c>
      <c r="C150" s="57">
        <f t="shared" si="13"/>
        <v>381</v>
      </c>
      <c r="E150" s="37">
        <f t="shared" si="15"/>
      </c>
      <c r="F150" s="56"/>
      <c r="G150" s="56"/>
      <c r="H150" s="42" t="str">
        <f t="shared" si="11"/>
        <v> </v>
      </c>
      <c r="I150" s="43"/>
      <c r="J150" s="44"/>
      <c r="K150" s="56"/>
      <c r="L150" s="56"/>
      <c r="M150" s="49"/>
      <c r="N150" s="50"/>
      <c r="O150" s="56"/>
      <c r="S150" s="37" t="str">
        <f t="shared" si="14"/>
        <v> </v>
      </c>
    </row>
    <row r="151" spans="2:19" ht="15">
      <c r="B151" s="37" t="str">
        <f t="shared" si="12"/>
        <v> </v>
      </c>
      <c r="C151" s="57">
        <f t="shared" si="13"/>
        <v>381</v>
      </c>
      <c r="E151" s="37">
        <f t="shared" si="15"/>
      </c>
      <c r="F151" s="56"/>
      <c r="G151" s="56"/>
      <c r="H151" s="42" t="str">
        <f t="shared" si="11"/>
        <v> </v>
      </c>
      <c r="I151" s="43"/>
      <c r="J151" s="44"/>
      <c r="K151" s="56"/>
      <c r="L151" s="56"/>
      <c r="M151" s="49"/>
      <c r="N151" s="50"/>
      <c r="O151" s="56"/>
      <c r="S151" s="37" t="str">
        <f t="shared" si="14"/>
        <v> </v>
      </c>
    </row>
    <row r="152" spans="2:19" ht="15">
      <c r="B152" s="37" t="str">
        <f t="shared" si="12"/>
        <v> </v>
      </c>
      <c r="C152" s="57">
        <f t="shared" si="13"/>
        <v>381</v>
      </c>
      <c r="E152" s="37">
        <f t="shared" si="15"/>
      </c>
      <c r="F152" s="56"/>
      <c r="G152" s="56"/>
      <c r="H152" s="42" t="str">
        <f t="shared" si="11"/>
        <v> </v>
      </c>
      <c r="I152" s="43"/>
      <c r="J152" s="44"/>
      <c r="K152" s="56"/>
      <c r="L152" s="56"/>
      <c r="M152" s="49"/>
      <c r="N152" s="50"/>
      <c r="O152" s="56"/>
      <c r="S152" s="37" t="str">
        <f t="shared" si="14"/>
        <v> </v>
      </c>
    </row>
    <row r="153" spans="2:19" ht="15">
      <c r="B153" s="37" t="str">
        <f t="shared" si="12"/>
        <v> </v>
      </c>
      <c r="C153" s="57">
        <f t="shared" si="13"/>
        <v>381</v>
      </c>
      <c r="E153" s="37">
        <f t="shared" si="15"/>
      </c>
      <c r="F153" s="56"/>
      <c r="G153" s="56"/>
      <c r="H153" s="42" t="str">
        <f t="shared" si="11"/>
        <v> </v>
      </c>
      <c r="I153" s="43"/>
      <c r="J153" s="44"/>
      <c r="K153" s="56"/>
      <c r="L153" s="56"/>
      <c r="M153" s="49"/>
      <c r="N153" s="50"/>
      <c r="O153" s="56"/>
      <c r="S153" s="37" t="str">
        <f t="shared" si="14"/>
        <v> </v>
      </c>
    </row>
    <row r="154" spans="2:19" ht="15">
      <c r="B154" s="37" t="str">
        <f t="shared" si="12"/>
        <v> </v>
      </c>
      <c r="C154" s="57">
        <f t="shared" si="13"/>
        <v>381</v>
      </c>
      <c r="E154" s="37">
        <f t="shared" si="15"/>
      </c>
      <c r="F154" s="56"/>
      <c r="G154" s="56"/>
      <c r="H154" s="42" t="str">
        <f t="shared" si="11"/>
        <v> </v>
      </c>
      <c r="I154" s="43"/>
      <c r="J154" s="44"/>
      <c r="K154" s="56"/>
      <c r="L154" s="56"/>
      <c r="M154" s="49"/>
      <c r="N154" s="50"/>
      <c r="O154" s="56"/>
      <c r="S154" s="37" t="str">
        <f t="shared" si="14"/>
        <v> </v>
      </c>
    </row>
    <row r="155" spans="2:19" ht="15">
      <c r="B155" s="37" t="str">
        <f t="shared" si="12"/>
        <v> </v>
      </c>
      <c r="C155" s="57">
        <f t="shared" si="13"/>
        <v>381</v>
      </c>
      <c r="E155" s="37">
        <f t="shared" si="15"/>
      </c>
      <c r="F155" s="56"/>
      <c r="G155" s="56"/>
      <c r="H155" s="42" t="str">
        <f t="shared" si="11"/>
        <v> </v>
      </c>
      <c r="I155" s="43"/>
      <c r="J155" s="44"/>
      <c r="K155" s="56"/>
      <c r="L155" s="56"/>
      <c r="M155" s="49"/>
      <c r="N155" s="50"/>
      <c r="O155" s="56"/>
      <c r="S155" s="37" t="str">
        <f t="shared" si="14"/>
        <v> </v>
      </c>
    </row>
    <row r="156" spans="2:19" ht="15">
      <c r="B156" s="37" t="str">
        <f t="shared" si="12"/>
        <v> </v>
      </c>
      <c r="C156" s="57">
        <f t="shared" si="13"/>
        <v>381</v>
      </c>
      <c r="E156" s="37">
        <f t="shared" si="15"/>
      </c>
      <c r="F156" s="56"/>
      <c r="G156" s="56"/>
      <c r="H156" s="42" t="str">
        <f t="shared" si="11"/>
        <v> </v>
      </c>
      <c r="I156" s="43"/>
      <c r="J156" s="44"/>
      <c r="K156" s="56"/>
      <c r="L156" s="56"/>
      <c r="M156" s="49"/>
      <c r="N156" s="50"/>
      <c r="O156" s="56"/>
      <c r="S156" s="37" t="str">
        <f t="shared" si="14"/>
        <v> </v>
      </c>
    </row>
    <row r="157" spans="2:19" ht="15">
      <c r="B157" s="37" t="str">
        <f t="shared" si="12"/>
        <v> </v>
      </c>
      <c r="C157" s="57">
        <f t="shared" si="13"/>
        <v>381</v>
      </c>
      <c r="E157" s="37">
        <f t="shared" si="15"/>
      </c>
      <c r="F157" s="56"/>
      <c r="G157" s="56"/>
      <c r="H157" s="42" t="str">
        <f t="shared" si="11"/>
        <v> </v>
      </c>
      <c r="I157" s="43"/>
      <c r="J157" s="44"/>
      <c r="K157" s="56"/>
      <c r="L157" s="56"/>
      <c r="M157" s="49"/>
      <c r="N157" s="50"/>
      <c r="O157" s="56"/>
      <c r="S157" s="37" t="str">
        <f t="shared" si="14"/>
        <v> </v>
      </c>
    </row>
    <row r="158" spans="2:19" ht="15">
      <c r="B158" s="37" t="str">
        <f t="shared" si="12"/>
        <v> </v>
      </c>
      <c r="C158" s="57">
        <f t="shared" si="13"/>
        <v>381</v>
      </c>
      <c r="E158" s="37">
        <f t="shared" si="15"/>
      </c>
      <c r="F158" s="56"/>
      <c r="G158" s="56"/>
      <c r="H158" s="42" t="str">
        <f t="shared" si="11"/>
        <v> </v>
      </c>
      <c r="I158" s="43"/>
      <c r="J158" s="44"/>
      <c r="K158" s="56"/>
      <c r="L158" s="56"/>
      <c r="M158" s="49"/>
      <c r="N158" s="50"/>
      <c r="O158" s="56"/>
      <c r="S158" s="37" t="str">
        <f t="shared" si="14"/>
        <v> </v>
      </c>
    </row>
    <row r="159" spans="2:19" ht="15">
      <c r="B159" s="37" t="str">
        <f t="shared" si="12"/>
        <v> </v>
      </c>
      <c r="C159" s="57">
        <f t="shared" si="13"/>
        <v>381</v>
      </c>
      <c r="E159" s="37">
        <f t="shared" si="15"/>
      </c>
      <c r="F159" s="56"/>
      <c r="G159" s="56"/>
      <c r="H159" s="42" t="str">
        <f t="shared" si="11"/>
        <v> </v>
      </c>
      <c r="I159" s="43"/>
      <c r="J159" s="44"/>
      <c r="K159" s="56"/>
      <c r="L159" s="56"/>
      <c r="M159" s="49"/>
      <c r="N159" s="50"/>
      <c r="O159" s="56"/>
      <c r="S159" s="37" t="str">
        <f t="shared" si="14"/>
        <v> </v>
      </c>
    </row>
    <row r="160" spans="2:19" ht="15">
      <c r="B160" s="37" t="str">
        <f t="shared" si="12"/>
        <v> </v>
      </c>
      <c r="C160" s="57">
        <f t="shared" si="13"/>
        <v>381</v>
      </c>
      <c r="E160" s="37">
        <f t="shared" si="15"/>
      </c>
      <c r="F160" s="56"/>
      <c r="G160" s="56"/>
      <c r="H160" s="42" t="str">
        <f t="shared" si="11"/>
        <v> </v>
      </c>
      <c r="I160" s="43"/>
      <c r="J160" s="44"/>
      <c r="K160" s="56"/>
      <c r="L160" s="56"/>
      <c r="M160" s="49"/>
      <c r="N160" s="50"/>
      <c r="O160" s="56"/>
      <c r="S160" s="37" t="str">
        <f t="shared" si="14"/>
        <v> </v>
      </c>
    </row>
    <row r="161" spans="2:19" ht="15">
      <c r="B161" s="37" t="str">
        <f t="shared" si="12"/>
        <v> </v>
      </c>
      <c r="C161" s="57">
        <f t="shared" si="13"/>
        <v>381</v>
      </c>
      <c r="E161" s="37">
        <f t="shared" si="15"/>
      </c>
      <c r="F161" s="56"/>
      <c r="G161" s="56"/>
      <c r="H161" s="42" t="str">
        <f t="shared" si="11"/>
        <v> </v>
      </c>
      <c r="I161" s="43"/>
      <c r="J161" s="44"/>
      <c r="K161" s="56"/>
      <c r="L161" s="56"/>
      <c r="M161" s="49"/>
      <c r="N161" s="50"/>
      <c r="O161" s="56"/>
      <c r="S161" s="37" t="str">
        <f t="shared" si="14"/>
        <v> </v>
      </c>
    </row>
    <row r="162" spans="2:19" ht="15">
      <c r="B162" s="37" t="str">
        <f t="shared" si="12"/>
        <v> </v>
      </c>
      <c r="C162" s="57">
        <f t="shared" si="13"/>
        <v>381</v>
      </c>
      <c r="E162" s="37">
        <f t="shared" si="15"/>
      </c>
      <c r="F162" s="56"/>
      <c r="G162" s="56"/>
      <c r="H162" s="42" t="str">
        <f t="shared" si="11"/>
        <v> </v>
      </c>
      <c r="I162" s="43"/>
      <c r="J162" s="44"/>
      <c r="K162" s="56"/>
      <c r="L162" s="56"/>
      <c r="M162" s="49"/>
      <c r="N162" s="50"/>
      <c r="O162" s="56"/>
      <c r="S162" s="37" t="str">
        <f t="shared" si="14"/>
        <v> </v>
      </c>
    </row>
    <row r="163" spans="2:19" ht="15">
      <c r="B163" s="37" t="str">
        <f t="shared" si="12"/>
        <v> </v>
      </c>
      <c r="C163" s="57">
        <f t="shared" si="13"/>
        <v>381</v>
      </c>
      <c r="E163" s="37">
        <f t="shared" si="15"/>
      </c>
      <c r="F163" s="56"/>
      <c r="G163" s="56"/>
      <c r="H163" s="42" t="str">
        <f t="shared" si="11"/>
        <v> </v>
      </c>
      <c r="I163" s="43"/>
      <c r="J163" s="44"/>
      <c r="K163" s="56"/>
      <c r="L163" s="56"/>
      <c r="M163" s="49"/>
      <c r="N163" s="50"/>
      <c r="O163" s="56"/>
      <c r="S163" s="37" t="str">
        <f t="shared" si="14"/>
        <v> </v>
      </c>
    </row>
    <row r="164" spans="2:19" ht="15">
      <c r="B164" s="37" t="str">
        <f t="shared" si="12"/>
        <v> </v>
      </c>
      <c r="C164" s="57">
        <f t="shared" si="13"/>
        <v>381</v>
      </c>
      <c r="E164" s="37">
        <f t="shared" si="15"/>
      </c>
      <c r="F164" s="56"/>
      <c r="G164" s="56"/>
      <c r="H164" s="42" t="str">
        <f t="shared" si="11"/>
        <v> </v>
      </c>
      <c r="I164" s="43"/>
      <c r="J164" s="44"/>
      <c r="K164" s="56"/>
      <c r="L164" s="56"/>
      <c r="M164" s="49"/>
      <c r="N164" s="50"/>
      <c r="O164" s="56"/>
      <c r="S164" s="37" t="str">
        <f t="shared" si="14"/>
        <v> </v>
      </c>
    </row>
    <row r="165" spans="2:19" ht="15">
      <c r="B165" s="37" t="str">
        <f t="shared" si="12"/>
        <v> </v>
      </c>
      <c r="C165" s="57">
        <f t="shared" si="13"/>
        <v>381</v>
      </c>
      <c r="E165" s="37">
        <f t="shared" si="15"/>
      </c>
      <c r="F165" s="56"/>
      <c r="G165" s="56"/>
      <c r="H165" s="42" t="str">
        <f t="shared" si="11"/>
        <v> </v>
      </c>
      <c r="I165" s="43"/>
      <c r="J165" s="44"/>
      <c r="K165" s="56"/>
      <c r="L165" s="56"/>
      <c r="M165" s="49"/>
      <c r="N165" s="50"/>
      <c r="O165" s="56"/>
      <c r="S165" s="37" t="str">
        <f t="shared" si="14"/>
        <v> </v>
      </c>
    </row>
    <row r="166" spans="2:19" ht="15">
      <c r="B166" s="37" t="str">
        <f t="shared" si="12"/>
        <v> </v>
      </c>
      <c r="C166" s="57">
        <f t="shared" si="13"/>
        <v>381</v>
      </c>
      <c r="E166" s="37">
        <f t="shared" si="15"/>
      </c>
      <c r="F166" s="56"/>
      <c r="G166" s="56"/>
      <c r="H166" s="42" t="str">
        <f t="shared" si="11"/>
        <v> </v>
      </c>
      <c r="I166" s="43"/>
      <c r="J166" s="44"/>
      <c r="K166" s="56"/>
      <c r="L166" s="56"/>
      <c r="M166" s="49"/>
      <c r="N166" s="50"/>
      <c r="O166" s="56"/>
      <c r="S166" s="37" t="str">
        <f t="shared" si="14"/>
        <v> </v>
      </c>
    </row>
    <row r="167" spans="2:19" ht="15">
      <c r="B167" s="37" t="str">
        <f t="shared" si="12"/>
        <v> </v>
      </c>
      <c r="C167" s="57">
        <f t="shared" si="13"/>
        <v>381</v>
      </c>
      <c r="E167" s="37">
        <f t="shared" si="15"/>
      </c>
      <c r="F167" s="56"/>
      <c r="G167" s="56"/>
      <c r="H167" s="42" t="str">
        <f t="shared" si="11"/>
        <v> </v>
      </c>
      <c r="I167" s="43"/>
      <c r="J167" s="44"/>
      <c r="K167" s="56"/>
      <c r="L167" s="56"/>
      <c r="M167" s="49"/>
      <c r="N167" s="50"/>
      <c r="O167" s="56"/>
      <c r="S167" s="37" t="str">
        <f t="shared" si="14"/>
        <v> </v>
      </c>
    </row>
    <row r="168" spans="2:19" ht="15">
      <c r="B168" s="37" t="str">
        <f t="shared" si="12"/>
        <v> </v>
      </c>
      <c r="C168" s="57">
        <f t="shared" si="13"/>
        <v>381</v>
      </c>
      <c r="E168" s="37">
        <f t="shared" si="15"/>
      </c>
      <c r="F168" s="56"/>
      <c r="G168" s="56"/>
      <c r="H168" s="42" t="str">
        <f t="shared" si="11"/>
        <v> </v>
      </c>
      <c r="I168" s="43"/>
      <c r="J168" s="44"/>
      <c r="K168" s="56"/>
      <c r="L168" s="56"/>
      <c r="M168" s="49"/>
      <c r="N168" s="50"/>
      <c r="O168" s="56"/>
      <c r="S168" s="37" t="str">
        <f t="shared" si="14"/>
        <v> </v>
      </c>
    </row>
    <row r="169" spans="2:19" ht="15">
      <c r="B169" s="37" t="str">
        <f t="shared" si="12"/>
        <v> </v>
      </c>
      <c r="C169" s="57">
        <f t="shared" si="13"/>
        <v>381</v>
      </c>
      <c r="E169" s="37">
        <f t="shared" si="15"/>
      </c>
      <c r="F169" s="56"/>
      <c r="G169" s="56"/>
      <c r="H169" s="42" t="str">
        <f t="shared" si="11"/>
        <v> </v>
      </c>
      <c r="I169" s="43"/>
      <c r="J169" s="44"/>
      <c r="K169" s="56"/>
      <c r="L169" s="56"/>
      <c r="M169" s="49"/>
      <c r="N169" s="50"/>
      <c r="O169" s="56"/>
      <c r="S169" s="37" t="str">
        <f t="shared" si="14"/>
        <v> </v>
      </c>
    </row>
    <row r="170" spans="2:19" ht="15">
      <c r="B170" s="37" t="str">
        <f t="shared" si="12"/>
        <v> </v>
      </c>
      <c r="C170" s="57">
        <f t="shared" si="13"/>
        <v>381</v>
      </c>
      <c r="E170" s="37">
        <f t="shared" si="15"/>
      </c>
      <c r="F170" s="56"/>
      <c r="G170" s="56"/>
      <c r="H170" s="42" t="str">
        <f t="shared" si="11"/>
        <v> </v>
      </c>
      <c r="I170" s="43"/>
      <c r="J170" s="44"/>
      <c r="K170" s="56"/>
      <c r="L170" s="56"/>
      <c r="M170" s="49"/>
      <c r="N170" s="50"/>
      <c r="O170" s="56"/>
      <c r="S170" s="37" t="str">
        <f t="shared" si="14"/>
        <v> </v>
      </c>
    </row>
    <row r="171" spans="2:19" ht="15">
      <c r="B171" s="37" t="str">
        <f t="shared" si="12"/>
        <v> </v>
      </c>
      <c r="C171" s="57">
        <f t="shared" si="13"/>
        <v>381</v>
      </c>
      <c r="E171" s="37">
        <f t="shared" si="15"/>
      </c>
      <c r="F171" s="56"/>
      <c r="G171" s="56"/>
      <c r="H171" s="42" t="str">
        <f t="shared" si="11"/>
        <v> </v>
      </c>
      <c r="I171" s="43"/>
      <c r="J171" s="44"/>
      <c r="K171" s="56"/>
      <c r="L171" s="56"/>
      <c r="M171" s="49"/>
      <c r="N171" s="50"/>
      <c r="O171" s="56"/>
      <c r="S171" s="37" t="str">
        <f t="shared" si="14"/>
        <v> </v>
      </c>
    </row>
    <row r="172" spans="2:19" ht="15">
      <c r="B172" s="37" t="str">
        <f t="shared" si="12"/>
        <v> </v>
      </c>
      <c r="C172" s="57">
        <f t="shared" si="13"/>
        <v>381</v>
      </c>
      <c r="E172" s="37">
        <f t="shared" si="15"/>
      </c>
      <c r="F172" s="56"/>
      <c r="G172" s="56"/>
      <c r="H172" s="42" t="str">
        <f t="shared" si="11"/>
        <v> </v>
      </c>
      <c r="I172" s="43"/>
      <c r="J172" s="44"/>
      <c r="K172" s="56"/>
      <c r="L172" s="56"/>
      <c r="M172" s="49"/>
      <c r="N172" s="50"/>
      <c r="O172" s="56"/>
      <c r="S172" s="37" t="str">
        <f t="shared" si="14"/>
        <v> </v>
      </c>
    </row>
    <row r="173" spans="2:19" ht="15">
      <c r="B173" s="37" t="str">
        <f t="shared" si="12"/>
        <v> </v>
      </c>
      <c r="C173" s="57">
        <f t="shared" si="13"/>
        <v>381</v>
      </c>
      <c r="E173" s="37">
        <f t="shared" si="15"/>
      </c>
      <c r="F173" s="56"/>
      <c r="G173" s="56"/>
      <c r="H173" s="42" t="str">
        <f t="shared" si="11"/>
        <v> </v>
      </c>
      <c r="I173" s="43"/>
      <c r="J173" s="44"/>
      <c r="K173" s="56"/>
      <c r="L173" s="56"/>
      <c r="M173" s="49"/>
      <c r="N173" s="50"/>
      <c r="O173" s="56"/>
      <c r="S173" s="37" t="str">
        <f t="shared" si="14"/>
        <v> </v>
      </c>
    </row>
    <row r="174" spans="2:19" ht="15">
      <c r="B174" s="37" t="str">
        <f t="shared" si="12"/>
        <v> </v>
      </c>
      <c r="C174" s="57">
        <f t="shared" si="13"/>
        <v>381</v>
      </c>
      <c r="E174" s="37">
        <f t="shared" si="15"/>
      </c>
      <c r="F174" s="56"/>
      <c r="G174" s="56"/>
      <c r="H174" s="42" t="str">
        <f t="shared" si="11"/>
        <v> </v>
      </c>
      <c r="I174" s="43"/>
      <c r="J174" s="44"/>
      <c r="K174" s="56"/>
      <c r="L174" s="56"/>
      <c r="M174" s="49"/>
      <c r="N174" s="50"/>
      <c r="O174" s="56"/>
      <c r="S174" s="37" t="str">
        <f t="shared" si="14"/>
        <v> </v>
      </c>
    </row>
    <row r="175" spans="2:19" ht="15">
      <c r="B175" s="37" t="str">
        <f t="shared" si="12"/>
        <v> </v>
      </c>
      <c r="C175" s="57">
        <f t="shared" si="13"/>
        <v>381</v>
      </c>
      <c r="E175" s="37">
        <f t="shared" si="15"/>
      </c>
      <c r="F175" s="56"/>
      <c r="G175" s="56"/>
      <c r="H175" s="42" t="str">
        <f t="shared" si="11"/>
        <v> </v>
      </c>
      <c r="I175" s="43"/>
      <c r="J175" s="44"/>
      <c r="K175" s="56"/>
      <c r="L175" s="56"/>
      <c r="M175" s="49"/>
      <c r="N175" s="50"/>
      <c r="O175" s="56"/>
      <c r="S175" s="37" t="str">
        <f t="shared" si="14"/>
        <v> </v>
      </c>
    </row>
    <row r="176" spans="2:19" ht="15">
      <c r="B176" s="37" t="str">
        <f t="shared" si="12"/>
        <v> </v>
      </c>
      <c r="C176" s="57">
        <f t="shared" si="13"/>
        <v>381</v>
      </c>
      <c r="E176" s="37">
        <f t="shared" si="15"/>
      </c>
      <c r="F176" s="56"/>
      <c r="G176" s="56"/>
      <c r="H176" s="42" t="str">
        <f t="shared" si="11"/>
        <v> </v>
      </c>
      <c r="I176" s="43"/>
      <c r="J176" s="44"/>
      <c r="K176" s="56"/>
      <c r="L176" s="56"/>
      <c r="M176" s="49"/>
      <c r="N176" s="50"/>
      <c r="O176" s="56"/>
      <c r="S176" s="37" t="str">
        <f t="shared" si="14"/>
        <v> </v>
      </c>
    </row>
    <row r="177" spans="2:19" ht="15">
      <c r="B177" s="37" t="str">
        <f t="shared" si="12"/>
        <v> </v>
      </c>
      <c r="C177" s="57">
        <f t="shared" si="13"/>
        <v>381</v>
      </c>
      <c r="E177" s="37">
        <f t="shared" si="15"/>
      </c>
      <c r="F177" s="56"/>
      <c r="G177" s="56"/>
      <c r="H177" s="42" t="str">
        <f t="shared" si="11"/>
        <v> </v>
      </c>
      <c r="I177" s="43"/>
      <c r="J177" s="44"/>
      <c r="K177" s="56"/>
      <c r="L177" s="56"/>
      <c r="M177" s="49"/>
      <c r="N177" s="50"/>
      <c r="O177" s="56"/>
      <c r="S177" s="37" t="str">
        <f t="shared" si="14"/>
        <v> </v>
      </c>
    </row>
    <row r="178" spans="2:19" ht="15">
      <c r="B178" s="37" t="str">
        <f t="shared" si="12"/>
        <v> </v>
      </c>
      <c r="C178" s="57">
        <f t="shared" si="13"/>
        <v>381</v>
      </c>
      <c r="E178" s="37">
        <f t="shared" si="15"/>
      </c>
      <c r="F178" s="56"/>
      <c r="G178" s="56"/>
      <c r="H178" s="42" t="str">
        <f t="shared" si="11"/>
        <v> </v>
      </c>
      <c r="I178" s="43"/>
      <c r="J178" s="44"/>
      <c r="K178" s="56"/>
      <c r="L178" s="56"/>
      <c r="M178" s="49"/>
      <c r="N178" s="50"/>
      <c r="O178" s="56"/>
      <c r="S178" s="37" t="str">
        <f t="shared" si="14"/>
        <v> </v>
      </c>
    </row>
    <row r="179" spans="2:19" ht="15">
      <c r="B179" s="37" t="str">
        <f t="shared" si="12"/>
        <v> </v>
      </c>
      <c r="C179" s="57">
        <f t="shared" si="13"/>
        <v>381</v>
      </c>
      <c r="E179" s="37">
        <f t="shared" si="15"/>
      </c>
      <c r="F179" s="56"/>
      <c r="G179" s="56"/>
      <c r="H179" s="42" t="str">
        <f t="shared" si="11"/>
        <v> </v>
      </c>
      <c r="I179" s="43"/>
      <c r="J179" s="44"/>
      <c r="K179" s="56"/>
      <c r="L179" s="56"/>
      <c r="M179" s="49"/>
      <c r="N179" s="50"/>
      <c r="O179" s="56"/>
      <c r="S179" s="37" t="str">
        <f t="shared" si="14"/>
        <v> </v>
      </c>
    </row>
    <row r="180" spans="2:19" ht="15">
      <c r="B180" s="37" t="str">
        <f t="shared" si="12"/>
        <v> </v>
      </c>
      <c r="C180" s="57">
        <f t="shared" si="13"/>
        <v>381</v>
      </c>
      <c r="E180" s="37">
        <f t="shared" si="15"/>
      </c>
      <c r="F180" s="56"/>
      <c r="G180" s="56"/>
      <c r="H180" s="42" t="str">
        <f t="shared" si="11"/>
        <v> </v>
      </c>
      <c r="I180" s="43"/>
      <c r="J180" s="44"/>
      <c r="K180" s="56"/>
      <c r="L180" s="56"/>
      <c r="M180" s="49"/>
      <c r="N180" s="50"/>
      <c r="O180" s="56"/>
      <c r="S180" s="37" t="str">
        <f t="shared" si="14"/>
        <v> </v>
      </c>
    </row>
    <row r="181" spans="2:19" ht="15">
      <c r="B181" s="37" t="str">
        <f t="shared" si="12"/>
        <v> </v>
      </c>
      <c r="C181" s="57">
        <f t="shared" si="13"/>
        <v>381</v>
      </c>
      <c r="E181" s="37">
        <f t="shared" si="15"/>
      </c>
      <c r="F181" s="56"/>
      <c r="G181" s="56"/>
      <c r="H181" s="42" t="str">
        <f t="shared" si="11"/>
        <v> </v>
      </c>
      <c r="I181" s="43"/>
      <c r="J181" s="44"/>
      <c r="K181" s="56"/>
      <c r="L181" s="56"/>
      <c r="M181" s="49"/>
      <c r="N181" s="50"/>
      <c r="O181" s="56"/>
      <c r="S181" s="37" t="str">
        <f t="shared" si="14"/>
        <v> </v>
      </c>
    </row>
    <row r="182" spans="2:19" ht="15">
      <c r="B182" s="37" t="str">
        <f t="shared" si="12"/>
        <v> </v>
      </c>
      <c r="C182" s="57">
        <f t="shared" si="13"/>
        <v>381</v>
      </c>
      <c r="E182" s="37">
        <f t="shared" si="15"/>
      </c>
      <c r="F182" s="56"/>
      <c r="G182" s="56"/>
      <c r="H182" s="42" t="str">
        <f t="shared" si="11"/>
        <v> </v>
      </c>
      <c r="I182" s="43"/>
      <c r="J182" s="44"/>
      <c r="K182" s="56"/>
      <c r="L182" s="56"/>
      <c r="M182" s="49"/>
      <c r="N182" s="50"/>
      <c r="O182" s="56"/>
      <c r="S182" s="37" t="str">
        <f t="shared" si="14"/>
        <v> </v>
      </c>
    </row>
    <row r="183" spans="2:19" ht="15">
      <c r="B183" s="37" t="str">
        <f t="shared" si="12"/>
        <v> </v>
      </c>
      <c r="C183" s="57">
        <f t="shared" si="13"/>
        <v>381</v>
      </c>
      <c r="E183" s="37">
        <f t="shared" si="15"/>
      </c>
      <c r="F183" s="56"/>
      <c r="G183" s="56"/>
      <c r="H183" s="42" t="str">
        <f t="shared" si="11"/>
        <v> </v>
      </c>
      <c r="I183" s="43"/>
      <c r="J183" s="44"/>
      <c r="K183" s="56"/>
      <c r="L183" s="56"/>
      <c r="M183" s="49"/>
      <c r="N183" s="50"/>
      <c r="O183" s="56"/>
      <c r="S183" s="37" t="str">
        <f t="shared" si="14"/>
        <v> </v>
      </c>
    </row>
    <row r="184" spans="2:19" ht="15">
      <c r="B184" s="37" t="str">
        <f t="shared" si="12"/>
        <v> </v>
      </c>
      <c r="C184" s="57">
        <f t="shared" si="13"/>
        <v>381</v>
      </c>
      <c r="E184" s="37">
        <f t="shared" si="15"/>
      </c>
      <c r="F184" s="56"/>
      <c r="G184" s="56"/>
      <c r="H184" s="42" t="str">
        <f t="shared" si="11"/>
        <v> </v>
      </c>
      <c r="I184" s="43"/>
      <c r="J184" s="44"/>
      <c r="K184" s="56"/>
      <c r="L184" s="56"/>
      <c r="M184" s="49"/>
      <c r="N184" s="50"/>
      <c r="O184" s="56"/>
      <c r="S184" s="37" t="str">
        <f t="shared" si="14"/>
        <v> </v>
      </c>
    </row>
    <row r="185" spans="2:19" ht="15">
      <c r="B185" s="37" t="str">
        <f t="shared" si="12"/>
        <v> </v>
      </c>
      <c r="C185" s="57">
        <f t="shared" si="13"/>
        <v>381</v>
      </c>
      <c r="E185" s="37">
        <f t="shared" si="15"/>
      </c>
      <c r="F185" s="56"/>
      <c r="G185" s="56"/>
      <c r="H185" s="42" t="str">
        <f t="shared" si="11"/>
        <v> </v>
      </c>
      <c r="I185" s="43"/>
      <c r="J185" s="44"/>
      <c r="K185" s="56"/>
      <c r="L185" s="56"/>
      <c r="M185" s="49"/>
      <c r="N185" s="50"/>
      <c r="O185" s="56"/>
      <c r="S185" s="37" t="str">
        <f t="shared" si="14"/>
        <v> </v>
      </c>
    </row>
    <row r="186" spans="2:19" ht="15">
      <c r="B186" s="37" t="str">
        <f t="shared" si="12"/>
        <v> </v>
      </c>
      <c r="C186" s="57">
        <f t="shared" si="13"/>
        <v>381</v>
      </c>
      <c r="E186" s="37">
        <f t="shared" si="15"/>
      </c>
      <c r="F186" s="56"/>
      <c r="G186" s="56"/>
      <c r="H186" s="42" t="str">
        <f t="shared" si="11"/>
        <v> </v>
      </c>
      <c r="I186" s="43"/>
      <c r="J186" s="44"/>
      <c r="K186" s="56"/>
      <c r="L186" s="56"/>
      <c r="M186" s="49"/>
      <c r="N186" s="50"/>
      <c r="O186" s="56"/>
      <c r="S186" s="37" t="str">
        <f t="shared" si="14"/>
        <v> </v>
      </c>
    </row>
    <row r="187" spans="2:19" ht="15">
      <c r="B187" s="37" t="str">
        <f t="shared" si="12"/>
        <v> </v>
      </c>
      <c r="C187" s="57">
        <f t="shared" si="13"/>
        <v>381</v>
      </c>
      <c r="E187" s="37">
        <f t="shared" si="15"/>
      </c>
      <c r="F187" s="56"/>
      <c r="G187" s="56"/>
      <c r="H187" s="42" t="str">
        <f t="shared" si="11"/>
        <v> </v>
      </c>
      <c r="I187" s="43"/>
      <c r="J187" s="44"/>
      <c r="K187" s="56"/>
      <c r="L187" s="56"/>
      <c r="M187" s="49"/>
      <c r="N187" s="50"/>
      <c r="O187" s="56"/>
      <c r="S187" s="37" t="str">
        <f t="shared" si="14"/>
        <v> </v>
      </c>
    </row>
    <row r="188" spans="2:19" ht="15">
      <c r="B188" s="37" t="str">
        <f t="shared" si="12"/>
        <v> </v>
      </c>
      <c r="C188" s="57">
        <f t="shared" si="13"/>
        <v>381</v>
      </c>
      <c r="E188" s="37">
        <f t="shared" si="15"/>
      </c>
      <c r="F188" s="56"/>
      <c r="G188" s="56"/>
      <c r="H188" s="42" t="str">
        <f t="shared" si="11"/>
        <v> </v>
      </c>
      <c r="I188" s="43"/>
      <c r="J188" s="44"/>
      <c r="K188" s="56"/>
      <c r="L188" s="56"/>
      <c r="M188" s="49"/>
      <c r="N188" s="50"/>
      <c r="O188" s="56"/>
      <c r="S188" s="37" t="str">
        <f t="shared" si="14"/>
        <v> </v>
      </c>
    </row>
    <row r="189" spans="2:19" ht="15">
      <c r="B189" s="37" t="str">
        <f t="shared" si="12"/>
        <v> </v>
      </c>
      <c r="C189" s="57">
        <f t="shared" si="13"/>
        <v>381</v>
      </c>
      <c r="E189" s="37">
        <f t="shared" si="15"/>
      </c>
      <c r="F189" s="56"/>
      <c r="G189" s="56"/>
      <c r="H189" s="42" t="str">
        <f t="shared" si="11"/>
        <v> </v>
      </c>
      <c r="I189" s="43"/>
      <c r="J189" s="44"/>
      <c r="K189" s="56"/>
      <c r="L189" s="56"/>
      <c r="M189" s="49"/>
      <c r="N189" s="50"/>
      <c r="O189" s="56"/>
      <c r="S189" s="37" t="str">
        <f t="shared" si="14"/>
        <v> </v>
      </c>
    </row>
    <row r="190" spans="2:19" ht="15">
      <c r="B190" s="37" t="str">
        <f t="shared" si="12"/>
        <v> </v>
      </c>
      <c r="C190" s="57">
        <f t="shared" si="13"/>
        <v>381</v>
      </c>
      <c r="E190" s="37">
        <f t="shared" si="15"/>
      </c>
      <c r="F190" s="56"/>
      <c r="G190" s="56"/>
      <c r="H190" s="42" t="str">
        <f t="shared" si="11"/>
        <v> </v>
      </c>
      <c r="I190" s="43"/>
      <c r="J190" s="44"/>
      <c r="K190" s="56"/>
      <c r="L190" s="56"/>
      <c r="M190" s="49"/>
      <c r="N190" s="50"/>
      <c r="O190" s="56"/>
      <c r="S190" s="37" t="str">
        <f t="shared" si="14"/>
        <v> </v>
      </c>
    </row>
    <row r="191" spans="2:19" ht="15">
      <c r="B191" s="37" t="str">
        <f t="shared" si="12"/>
        <v> </v>
      </c>
      <c r="C191" s="57">
        <f t="shared" si="13"/>
        <v>381</v>
      </c>
      <c r="E191" s="37">
        <f t="shared" si="15"/>
      </c>
      <c r="F191" s="56"/>
      <c r="G191" s="56"/>
      <c r="H191" s="42" t="str">
        <f t="shared" si="11"/>
        <v> </v>
      </c>
      <c r="I191" s="43"/>
      <c r="J191" s="44"/>
      <c r="K191" s="56"/>
      <c r="L191" s="56"/>
      <c r="M191" s="49"/>
      <c r="N191" s="50"/>
      <c r="O191" s="56"/>
      <c r="S191" s="37" t="str">
        <f t="shared" si="14"/>
        <v> </v>
      </c>
    </row>
    <row r="192" spans="2:19" ht="15">
      <c r="B192" s="37" t="str">
        <f t="shared" si="12"/>
        <v> </v>
      </c>
      <c r="C192" s="57">
        <f t="shared" si="13"/>
        <v>381</v>
      </c>
      <c r="E192" s="37">
        <f t="shared" si="15"/>
      </c>
      <c r="F192" s="56"/>
      <c r="G192" s="56"/>
      <c r="H192" s="42" t="str">
        <f t="shared" si="11"/>
        <v> </v>
      </c>
      <c r="I192" s="43"/>
      <c r="J192" s="44"/>
      <c r="K192" s="56"/>
      <c r="L192" s="56"/>
      <c r="M192" s="49"/>
      <c r="N192" s="50"/>
      <c r="O192" s="56"/>
      <c r="S192" s="37" t="str">
        <f t="shared" si="14"/>
        <v> </v>
      </c>
    </row>
    <row r="193" spans="2:19" ht="15">
      <c r="B193" s="37" t="str">
        <f t="shared" si="12"/>
        <v> </v>
      </c>
      <c r="C193" s="57">
        <f t="shared" si="13"/>
        <v>381</v>
      </c>
      <c r="E193" s="37">
        <f t="shared" si="15"/>
      </c>
      <c r="F193" s="56"/>
      <c r="G193" s="56"/>
      <c r="H193" s="42" t="str">
        <f t="shared" si="11"/>
        <v> </v>
      </c>
      <c r="I193" s="43"/>
      <c r="J193" s="44"/>
      <c r="K193" s="56"/>
      <c r="L193" s="56"/>
      <c r="M193" s="49"/>
      <c r="N193" s="50"/>
      <c r="O193" s="56"/>
      <c r="S193" s="37" t="str">
        <f t="shared" si="14"/>
        <v> </v>
      </c>
    </row>
    <row r="194" spans="2:19" ht="15">
      <c r="B194" s="37" t="str">
        <f t="shared" si="12"/>
        <v> </v>
      </c>
      <c r="C194" s="57">
        <f t="shared" si="13"/>
        <v>381</v>
      </c>
      <c r="E194" s="37">
        <f t="shared" si="15"/>
      </c>
      <c r="F194" s="56"/>
      <c r="G194" s="56"/>
      <c r="H194" s="42" t="str">
        <f t="shared" si="11"/>
        <v> </v>
      </c>
      <c r="I194" s="43"/>
      <c r="J194" s="44"/>
      <c r="K194" s="56"/>
      <c r="L194" s="56"/>
      <c r="M194" s="49"/>
      <c r="N194" s="50"/>
      <c r="O194" s="56"/>
      <c r="S194" s="37" t="str">
        <f t="shared" si="14"/>
        <v> </v>
      </c>
    </row>
    <row r="195" spans="2:19" ht="15">
      <c r="B195" s="37" t="str">
        <f t="shared" si="12"/>
        <v> </v>
      </c>
      <c r="C195" s="57">
        <f t="shared" si="13"/>
        <v>381</v>
      </c>
      <c r="E195" s="37">
        <f t="shared" si="15"/>
      </c>
      <c r="F195" s="56"/>
      <c r="G195" s="56"/>
      <c r="H195" s="42" t="str">
        <f t="shared" si="11"/>
        <v> </v>
      </c>
      <c r="I195" s="43"/>
      <c r="J195" s="44"/>
      <c r="K195" s="56"/>
      <c r="L195" s="56"/>
      <c r="M195" s="49"/>
      <c r="N195" s="50"/>
      <c r="O195" s="56"/>
      <c r="S195" s="37" t="str">
        <f t="shared" si="14"/>
        <v> </v>
      </c>
    </row>
    <row r="196" spans="2:19" ht="15">
      <c r="B196" s="37" t="str">
        <f t="shared" si="12"/>
        <v> </v>
      </c>
      <c r="C196" s="57">
        <f t="shared" si="13"/>
        <v>381</v>
      </c>
      <c r="E196" s="37">
        <f t="shared" si="15"/>
      </c>
      <c r="F196" s="56"/>
      <c r="G196" s="56"/>
      <c r="H196" s="42" t="str">
        <f t="shared" si="11"/>
        <v> </v>
      </c>
      <c r="I196" s="43"/>
      <c r="J196" s="44"/>
      <c r="K196" s="56"/>
      <c r="L196" s="56"/>
      <c r="M196" s="49"/>
      <c r="N196" s="50"/>
      <c r="O196" s="56"/>
      <c r="S196" s="37" t="str">
        <f t="shared" si="14"/>
        <v> </v>
      </c>
    </row>
    <row r="197" spans="2:19" ht="15">
      <c r="B197" s="37" t="str">
        <f t="shared" si="12"/>
        <v> </v>
      </c>
      <c r="C197" s="57">
        <f t="shared" si="13"/>
        <v>381</v>
      </c>
      <c r="E197" s="37">
        <f t="shared" si="15"/>
      </c>
      <c r="F197" s="56"/>
      <c r="G197" s="56"/>
      <c r="H197" s="42" t="str">
        <f t="shared" si="11"/>
        <v> </v>
      </c>
      <c r="I197" s="43"/>
      <c r="J197" s="44"/>
      <c r="K197" s="56"/>
      <c r="L197" s="56"/>
      <c r="M197" s="49"/>
      <c r="N197" s="50"/>
      <c r="O197" s="56"/>
      <c r="S197" s="37" t="str">
        <f t="shared" si="14"/>
        <v> </v>
      </c>
    </row>
    <row r="198" spans="2:19" ht="15">
      <c r="B198" s="37" t="str">
        <f t="shared" si="12"/>
        <v> </v>
      </c>
      <c r="C198" s="57">
        <f t="shared" si="13"/>
        <v>381</v>
      </c>
      <c r="E198" s="37">
        <f t="shared" si="15"/>
      </c>
      <c r="F198" s="56"/>
      <c r="G198" s="56"/>
      <c r="H198" s="42" t="str">
        <f t="shared" si="11"/>
        <v> </v>
      </c>
      <c r="I198" s="43"/>
      <c r="J198" s="44"/>
      <c r="K198" s="56"/>
      <c r="L198" s="56"/>
      <c r="M198" s="49"/>
      <c r="N198" s="50"/>
      <c r="O198" s="56"/>
      <c r="S198" s="37" t="str">
        <f t="shared" si="14"/>
        <v> </v>
      </c>
    </row>
    <row r="199" spans="2:19" ht="15">
      <c r="B199" s="37" t="str">
        <f t="shared" si="12"/>
        <v> </v>
      </c>
      <c r="C199" s="57">
        <f t="shared" si="13"/>
        <v>381</v>
      </c>
      <c r="E199" s="37">
        <f t="shared" si="15"/>
      </c>
      <c r="F199" s="56"/>
      <c r="G199" s="56"/>
      <c r="H199" s="42" t="str">
        <f t="shared" si="11"/>
        <v> </v>
      </c>
      <c r="I199" s="43"/>
      <c r="J199" s="44"/>
      <c r="K199" s="56"/>
      <c r="L199" s="56"/>
      <c r="M199" s="49"/>
      <c r="N199" s="50"/>
      <c r="O199" s="56"/>
      <c r="S199" s="37" t="str">
        <f t="shared" si="14"/>
        <v> </v>
      </c>
    </row>
    <row r="200" spans="2:19" ht="15">
      <c r="B200" s="37" t="str">
        <f t="shared" si="12"/>
        <v> </v>
      </c>
      <c r="C200" s="57">
        <f t="shared" si="13"/>
        <v>381</v>
      </c>
      <c r="E200" s="37">
        <f t="shared" si="15"/>
      </c>
      <c r="F200" s="56"/>
      <c r="G200" s="56"/>
      <c r="H200" s="42" t="str">
        <f t="shared" si="11"/>
        <v> </v>
      </c>
      <c r="I200" s="43"/>
      <c r="J200" s="44"/>
      <c r="K200" s="56"/>
      <c r="L200" s="56"/>
      <c r="M200" s="49"/>
      <c r="N200" s="50"/>
      <c r="O200" s="56"/>
      <c r="S200" s="37" t="str">
        <f t="shared" si="14"/>
        <v> </v>
      </c>
    </row>
    <row r="201" spans="2:19" ht="15">
      <c r="B201" s="37" t="str">
        <f t="shared" si="12"/>
        <v> </v>
      </c>
      <c r="C201" s="57">
        <f t="shared" si="13"/>
        <v>381</v>
      </c>
      <c r="E201" s="37">
        <f t="shared" si="15"/>
      </c>
      <c r="F201" s="56"/>
      <c r="G201" s="56"/>
      <c r="H201" s="42" t="str">
        <f t="shared" si="11"/>
        <v> </v>
      </c>
      <c r="I201" s="43"/>
      <c r="J201" s="44"/>
      <c r="K201" s="56"/>
      <c r="L201" s="56"/>
      <c r="M201" s="49"/>
      <c r="N201" s="50"/>
      <c r="O201" s="56"/>
      <c r="S201" s="37" t="str">
        <f t="shared" si="14"/>
        <v> </v>
      </c>
    </row>
    <row r="202" spans="2:19" ht="15">
      <c r="B202" s="37" t="str">
        <f t="shared" si="12"/>
        <v> </v>
      </c>
      <c r="C202" s="57">
        <f t="shared" si="13"/>
        <v>381</v>
      </c>
      <c r="E202" s="37">
        <f t="shared" si="15"/>
      </c>
      <c r="F202" s="56"/>
      <c r="G202" s="56"/>
      <c r="H202" s="42" t="str">
        <f t="shared" si="11"/>
        <v> </v>
      </c>
      <c r="I202" s="43"/>
      <c r="J202" s="44"/>
      <c r="K202" s="56"/>
      <c r="L202" s="56"/>
      <c r="M202" s="49"/>
      <c r="N202" s="50"/>
      <c r="O202" s="56"/>
      <c r="S202" s="37" t="str">
        <f t="shared" si="14"/>
        <v> </v>
      </c>
    </row>
    <row r="203" spans="2:19" ht="15">
      <c r="B203" s="37" t="str">
        <f t="shared" si="12"/>
        <v> </v>
      </c>
      <c r="C203" s="57">
        <f t="shared" si="13"/>
        <v>381</v>
      </c>
      <c r="E203" s="37">
        <f t="shared" si="15"/>
      </c>
      <c r="F203" s="56"/>
      <c r="G203" s="56"/>
      <c r="H203" s="42" t="str">
        <f t="shared" si="11"/>
        <v> </v>
      </c>
      <c r="I203" s="43"/>
      <c r="J203" s="44"/>
      <c r="K203" s="56"/>
      <c r="L203" s="56"/>
      <c r="M203" s="49"/>
      <c r="N203" s="50"/>
      <c r="O203" s="56"/>
      <c r="S203" s="37" t="str">
        <f t="shared" si="14"/>
        <v> </v>
      </c>
    </row>
    <row r="204" spans="2:19" ht="15">
      <c r="B204" s="37" t="str">
        <f t="shared" si="12"/>
        <v> </v>
      </c>
      <c r="C204" s="57">
        <f t="shared" si="13"/>
        <v>381</v>
      </c>
      <c r="E204" s="37">
        <f t="shared" si="15"/>
      </c>
      <c r="F204" s="56"/>
      <c r="G204" s="56"/>
      <c r="H204" s="42" t="str">
        <f t="shared" si="11"/>
        <v> </v>
      </c>
      <c r="I204" s="43"/>
      <c r="J204" s="44"/>
      <c r="K204" s="56"/>
      <c r="L204" s="56"/>
      <c r="M204" s="49"/>
      <c r="N204" s="50"/>
      <c r="O204" s="56"/>
      <c r="S204" s="37" t="str">
        <f t="shared" si="14"/>
        <v> </v>
      </c>
    </row>
    <row r="205" spans="2:19" ht="15">
      <c r="B205" s="37" t="str">
        <f t="shared" si="12"/>
        <v> </v>
      </c>
      <c r="C205" s="57">
        <f t="shared" si="13"/>
        <v>381</v>
      </c>
      <c r="E205" s="37">
        <f t="shared" si="15"/>
      </c>
      <c r="F205" s="56"/>
      <c r="G205" s="56"/>
      <c r="H205" s="42" t="str">
        <f t="shared" si="11"/>
        <v> </v>
      </c>
      <c r="I205" s="43"/>
      <c r="J205" s="44"/>
      <c r="K205" s="56"/>
      <c r="L205" s="56"/>
      <c r="M205" s="49"/>
      <c r="N205" s="50"/>
      <c r="O205" s="56"/>
      <c r="S205" s="37" t="str">
        <f t="shared" si="14"/>
        <v> </v>
      </c>
    </row>
    <row r="206" spans="2:19" ht="15">
      <c r="B206" s="37" t="str">
        <f t="shared" si="12"/>
        <v> </v>
      </c>
      <c r="C206" s="57">
        <f t="shared" si="13"/>
        <v>381</v>
      </c>
      <c r="E206" s="37">
        <f t="shared" si="15"/>
      </c>
      <c r="F206" s="56"/>
      <c r="G206" s="56"/>
      <c r="H206" s="42" t="str">
        <f t="shared" si="11"/>
        <v> </v>
      </c>
      <c r="I206" s="43"/>
      <c r="J206" s="44"/>
      <c r="K206" s="56"/>
      <c r="L206" s="56"/>
      <c r="M206" s="49"/>
      <c r="N206" s="50"/>
      <c r="O206" s="56"/>
      <c r="S206" s="37" t="str">
        <f t="shared" si="14"/>
        <v> </v>
      </c>
    </row>
    <row r="207" spans="2:19" ht="15">
      <c r="B207" s="37" t="str">
        <f t="shared" si="12"/>
        <v> </v>
      </c>
      <c r="C207" s="57">
        <f t="shared" si="13"/>
        <v>381</v>
      </c>
      <c r="E207" s="37">
        <f t="shared" si="15"/>
      </c>
      <c r="F207" s="56"/>
      <c r="G207" s="56"/>
      <c r="H207" s="42" t="str">
        <f aca="true" t="shared" si="16" ref="H207:H270">CONCATENATE(F207," ",G207)</f>
        <v> </v>
      </c>
      <c r="I207" s="43"/>
      <c r="J207" s="44"/>
      <c r="K207" s="56"/>
      <c r="L207" s="56"/>
      <c r="M207" s="49"/>
      <c r="N207" s="50"/>
      <c r="O207" s="56"/>
      <c r="S207" s="37" t="str">
        <f t="shared" si="14"/>
        <v> </v>
      </c>
    </row>
    <row r="208" spans="2:19" ht="15">
      <c r="B208" s="37" t="str">
        <f aca="true" t="shared" si="17" ref="B208:B271">CONCATENATE(H208,I208)</f>
        <v> </v>
      </c>
      <c r="C208" s="57">
        <f aca="true" t="shared" si="18" ref="C208:C271">COUNTIF($B$15:$B$395,B208)</f>
        <v>381</v>
      </c>
      <c r="E208" s="37">
        <f t="shared" si="15"/>
      </c>
      <c r="F208" s="56"/>
      <c r="G208" s="56"/>
      <c r="H208" s="42" t="str">
        <f t="shared" si="16"/>
        <v> </v>
      </c>
      <c r="I208" s="43"/>
      <c r="J208" s="44"/>
      <c r="K208" s="56"/>
      <c r="L208" s="56"/>
      <c r="M208" s="49"/>
      <c r="N208" s="50"/>
      <c r="O208" s="56"/>
      <c r="S208" s="37" t="str">
        <f aca="true" t="shared" si="19" ref="S208:S271">CONCATENATE(I208,H208,N208,J208)</f>
        <v> </v>
      </c>
    </row>
    <row r="209" spans="2:19" ht="15">
      <c r="B209" s="37" t="str">
        <f t="shared" si="17"/>
        <v> </v>
      </c>
      <c r="C209" s="57">
        <f t="shared" si="18"/>
        <v>381</v>
      </c>
      <c r="E209" s="37">
        <f t="shared" si="15"/>
      </c>
      <c r="F209" s="56"/>
      <c r="G209" s="56"/>
      <c r="H209" s="42" t="str">
        <f t="shared" si="16"/>
        <v> </v>
      </c>
      <c r="I209" s="43"/>
      <c r="J209" s="44"/>
      <c r="K209" s="56"/>
      <c r="L209" s="56"/>
      <c r="M209" s="49"/>
      <c r="N209" s="50"/>
      <c r="O209" s="56"/>
      <c r="S209" s="37" t="str">
        <f t="shared" si="19"/>
        <v> </v>
      </c>
    </row>
    <row r="210" spans="2:19" ht="15">
      <c r="B210" s="37" t="str">
        <f t="shared" si="17"/>
        <v> </v>
      </c>
      <c r="C210" s="57">
        <f t="shared" si="18"/>
        <v>381</v>
      </c>
      <c r="E210" s="37">
        <f t="shared" si="15"/>
      </c>
      <c r="F210" s="56"/>
      <c r="G210" s="56"/>
      <c r="H210" s="42" t="str">
        <f t="shared" si="16"/>
        <v> </v>
      </c>
      <c r="I210" s="43"/>
      <c r="J210" s="44"/>
      <c r="K210" s="56"/>
      <c r="L210" s="56"/>
      <c r="M210" s="49"/>
      <c r="N210" s="50"/>
      <c r="O210" s="56"/>
      <c r="S210" s="37" t="str">
        <f t="shared" si="19"/>
        <v> </v>
      </c>
    </row>
    <row r="211" spans="2:19" ht="15">
      <c r="B211" s="37" t="str">
        <f t="shared" si="17"/>
        <v> </v>
      </c>
      <c r="C211" s="57">
        <f t="shared" si="18"/>
        <v>381</v>
      </c>
      <c r="E211" s="37">
        <f t="shared" si="15"/>
      </c>
      <c r="F211" s="56"/>
      <c r="G211" s="56"/>
      <c r="H211" s="42" t="str">
        <f t="shared" si="16"/>
        <v> </v>
      </c>
      <c r="I211" s="43"/>
      <c r="J211" s="44"/>
      <c r="K211" s="56"/>
      <c r="L211" s="56"/>
      <c r="M211" s="49"/>
      <c r="N211" s="50"/>
      <c r="O211" s="56"/>
      <c r="S211" s="37" t="str">
        <f t="shared" si="19"/>
        <v> </v>
      </c>
    </row>
    <row r="212" spans="2:19" ht="15">
      <c r="B212" s="37" t="str">
        <f t="shared" si="17"/>
        <v> </v>
      </c>
      <c r="C212" s="57">
        <f t="shared" si="18"/>
        <v>381</v>
      </c>
      <c r="E212" s="37">
        <f t="shared" si="15"/>
      </c>
      <c r="F212" s="56"/>
      <c r="G212" s="56"/>
      <c r="H212" s="42" t="str">
        <f t="shared" si="16"/>
        <v> </v>
      </c>
      <c r="I212" s="43"/>
      <c r="J212" s="44"/>
      <c r="K212" s="56"/>
      <c r="L212" s="56"/>
      <c r="M212" s="49"/>
      <c r="N212" s="50"/>
      <c r="O212" s="56"/>
      <c r="S212" s="37" t="str">
        <f t="shared" si="19"/>
        <v> </v>
      </c>
    </row>
    <row r="213" spans="2:19" ht="15">
      <c r="B213" s="37" t="str">
        <f t="shared" si="17"/>
        <v> </v>
      </c>
      <c r="C213" s="57">
        <f t="shared" si="18"/>
        <v>381</v>
      </c>
      <c r="E213" s="37">
        <f aca="true" t="shared" si="20" ref="E213:E276">IF(F213="","",E212+1)</f>
      </c>
      <c r="F213" s="56"/>
      <c r="G213" s="56"/>
      <c r="H213" s="42" t="str">
        <f t="shared" si="16"/>
        <v> </v>
      </c>
      <c r="I213" s="43"/>
      <c r="J213" s="44"/>
      <c r="K213" s="56"/>
      <c r="L213" s="56"/>
      <c r="M213" s="49"/>
      <c r="N213" s="50"/>
      <c r="O213" s="56"/>
      <c r="S213" s="37" t="str">
        <f t="shared" si="19"/>
        <v> </v>
      </c>
    </row>
    <row r="214" spans="2:19" ht="15">
      <c r="B214" s="37" t="str">
        <f t="shared" si="17"/>
        <v> </v>
      </c>
      <c r="C214" s="57">
        <f t="shared" si="18"/>
        <v>381</v>
      </c>
      <c r="E214" s="37">
        <f t="shared" si="20"/>
      </c>
      <c r="F214" s="56"/>
      <c r="G214" s="56"/>
      <c r="H214" s="42" t="str">
        <f t="shared" si="16"/>
        <v> </v>
      </c>
      <c r="I214" s="43"/>
      <c r="J214" s="44"/>
      <c r="K214" s="56"/>
      <c r="L214" s="56"/>
      <c r="M214" s="49"/>
      <c r="N214" s="50"/>
      <c r="O214" s="56"/>
      <c r="S214" s="37" t="str">
        <f t="shared" si="19"/>
        <v> </v>
      </c>
    </row>
    <row r="215" spans="2:19" ht="15">
      <c r="B215" s="37" t="str">
        <f t="shared" si="17"/>
        <v> </v>
      </c>
      <c r="C215" s="57">
        <f t="shared" si="18"/>
        <v>381</v>
      </c>
      <c r="E215" s="37">
        <f t="shared" si="20"/>
      </c>
      <c r="F215" s="56"/>
      <c r="G215" s="56"/>
      <c r="H215" s="42" t="str">
        <f t="shared" si="16"/>
        <v> </v>
      </c>
      <c r="I215" s="43"/>
      <c r="J215" s="44"/>
      <c r="K215" s="56"/>
      <c r="L215" s="56"/>
      <c r="M215" s="49"/>
      <c r="N215" s="50"/>
      <c r="O215" s="56"/>
      <c r="S215" s="37" t="str">
        <f t="shared" si="19"/>
        <v> </v>
      </c>
    </row>
    <row r="216" spans="2:19" ht="15">
      <c r="B216" s="37" t="str">
        <f t="shared" si="17"/>
        <v> </v>
      </c>
      <c r="C216" s="57">
        <f t="shared" si="18"/>
        <v>381</v>
      </c>
      <c r="E216" s="37">
        <f t="shared" si="20"/>
      </c>
      <c r="F216" s="56"/>
      <c r="G216" s="56"/>
      <c r="H216" s="42" t="str">
        <f t="shared" si="16"/>
        <v> </v>
      </c>
      <c r="I216" s="43"/>
      <c r="J216" s="44"/>
      <c r="K216" s="56"/>
      <c r="L216" s="56"/>
      <c r="M216" s="49"/>
      <c r="N216" s="50"/>
      <c r="O216" s="56"/>
      <c r="S216" s="37" t="str">
        <f t="shared" si="19"/>
        <v> </v>
      </c>
    </row>
    <row r="217" spans="2:19" ht="15">
      <c r="B217" s="37" t="str">
        <f t="shared" si="17"/>
        <v> </v>
      </c>
      <c r="C217" s="57">
        <f t="shared" si="18"/>
        <v>381</v>
      </c>
      <c r="E217" s="37">
        <f t="shared" si="20"/>
      </c>
      <c r="F217" s="56"/>
      <c r="G217" s="56"/>
      <c r="H217" s="42" t="str">
        <f t="shared" si="16"/>
        <v> </v>
      </c>
      <c r="I217" s="43"/>
      <c r="J217" s="44"/>
      <c r="K217" s="56"/>
      <c r="L217" s="56"/>
      <c r="M217" s="49"/>
      <c r="N217" s="50"/>
      <c r="O217" s="56"/>
      <c r="S217" s="37" t="str">
        <f t="shared" si="19"/>
        <v> </v>
      </c>
    </row>
    <row r="218" spans="2:19" ht="15">
      <c r="B218" s="37" t="str">
        <f t="shared" si="17"/>
        <v> </v>
      </c>
      <c r="C218" s="57">
        <f t="shared" si="18"/>
        <v>381</v>
      </c>
      <c r="E218" s="37">
        <f t="shared" si="20"/>
      </c>
      <c r="F218" s="56"/>
      <c r="G218" s="56"/>
      <c r="H218" s="42" t="str">
        <f t="shared" si="16"/>
        <v> </v>
      </c>
      <c r="I218" s="43"/>
      <c r="J218" s="44"/>
      <c r="K218" s="56"/>
      <c r="L218" s="56"/>
      <c r="M218" s="49"/>
      <c r="N218" s="50"/>
      <c r="O218" s="56"/>
      <c r="S218" s="37" t="str">
        <f t="shared" si="19"/>
        <v> </v>
      </c>
    </row>
    <row r="219" spans="2:19" ht="15">
      <c r="B219" s="37" t="str">
        <f t="shared" si="17"/>
        <v> </v>
      </c>
      <c r="C219" s="57">
        <f t="shared" si="18"/>
        <v>381</v>
      </c>
      <c r="E219" s="37">
        <f t="shared" si="20"/>
      </c>
      <c r="F219" s="56"/>
      <c r="G219" s="56"/>
      <c r="H219" s="42" t="str">
        <f t="shared" si="16"/>
        <v> </v>
      </c>
      <c r="I219" s="43"/>
      <c r="J219" s="44"/>
      <c r="K219" s="56"/>
      <c r="L219" s="56"/>
      <c r="M219" s="49"/>
      <c r="N219" s="50"/>
      <c r="O219" s="56"/>
      <c r="S219" s="37" t="str">
        <f t="shared" si="19"/>
        <v> </v>
      </c>
    </row>
    <row r="220" spans="2:19" ht="15">
      <c r="B220" s="37" t="str">
        <f t="shared" si="17"/>
        <v> </v>
      </c>
      <c r="C220" s="57">
        <f t="shared" si="18"/>
        <v>381</v>
      </c>
      <c r="E220" s="37">
        <f t="shared" si="20"/>
      </c>
      <c r="F220" s="56"/>
      <c r="G220" s="56"/>
      <c r="H220" s="42" t="str">
        <f t="shared" si="16"/>
        <v> </v>
      </c>
      <c r="I220" s="43"/>
      <c r="J220" s="44"/>
      <c r="K220" s="56"/>
      <c r="L220" s="56"/>
      <c r="M220" s="49"/>
      <c r="N220" s="50"/>
      <c r="O220" s="56"/>
      <c r="S220" s="37" t="str">
        <f t="shared" si="19"/>
        <v> </v>
      </c>
    </row>
    <row r="221" spans="2:19" ht="15">
      <c r="B221" s="37" t="str">
        <f t="shared" si="17"/>
        <v> </v>
      </c>
      <c r="C221" s="57">
        <f t="shared" si="18"/>
        <v>381</v>
      </c>
      <c r="E221" s="37">
        <f t="shared" si="20"/>
      </c>
      <c r="F221" s="56"/>
      <c r="G221" s="56"/>
      <c r="H221" s="42" t="str">
        <f t="shared" si="16"/>
        <v> </v>
      </c>
      <c r="I221" s="43"/>
      <c r="J221" s="44"/>
      <c r="K221" s="56"/>
      <c r="L221" s="56"/>
      <c r="M221" s="49"/>
      <c r="N221" s="50"/>
      <c r="O221" s="56"/>
      <c r="S221" s="37" t="str">
        <f t="shared" si="19"/>
        <v> </v>
      </c>
    </row>
    <row r="222" spans="2:19" ht="15">
      <c r="B222" s="37" t="str">
        <f t="shared" si="17"/>
        <v> </v>
      </c>
      <c r="C222" s="57">
        <f t="shared" si="18"/>
        <v>381</v>
      </c>
      <c r="E222" s="37">
        <f t="shared" si="20"/>
      </c>
      <c r="F222" s="56"/>
      <c r="G222" s="56"/>
      <c r="H222" s="42" t="str">
        <f t="shared" si="16"/>
        <v> </v>
      </c>
      <c r="I222" s="43"/>
      <c r="J222" s="44"/>
      <c r="K222" s="56"/>
      <c r="L222" s="56"/>
      <c r="M222" s="49"/>
      <c r="N222" s="50"/>
      <c r="O222" s="56"/>
      <c r="S222" s="37" t="str">
        <f t="shared" si="19"/>
        <v> </v>
      </c>
    </row>
    <row r="223" spans="2:19" ht="15">
      <c r="B223" s="37" t="str">
        <f t="shared" si="17"/>
        <v> </v>
      </c>
      <c r="C223" s="57">
        <f t="shared" si="18"/>
        <v>381</v>
      </c>
      <c r="E223" s="37">
        <f t="shared" si="20"/>
      </c>
      <c r="F223" s="56"/>
      <c r="G223" s="56"/>
      <c r="H223" s="42" t="str">
        <f t="shared" si="16"/>
        <v> </v>
      </c>
      <c r="I223" s="43"/>
      <c r="J223" s="44"/>
      <c r="K223" s="56"/>
      <c r="L223" s="56"/>
      <c r="M223" s="49"/>
      <c r="N223" s="50"/>
      <c r="O223" s="56"/>
      <c r="S223" s="37" t="str">
        <f t="shared" si="19"/>
        <v> </v>
      </c>
    </row>
    <row r="224" spans="2:19" ht="15">
      <c r="B224" s="37" t="str">
        <f t="shared" si="17"/>
        <v> </v>
      </c>
      <c r="C224" s="57">
        <f t="shared" si="18"/>
        <v>381</v>
      </c>
      <c r="E224" s="37">
        <f t="shared" si="20"/>
      </c>
      <c r="F224" s="56"/>
      <c r="G224" s="56"/>
      <c r="H224" s="42" t="str">
        <f t="shared" si="16"/>
        <v> </v>
      </c>
      <c r="I224" s="43"/>
      <c r="J224" s="44"/>
      <c r="K224" s="56"/>
      <c r="L224" s="56"/>
      <c r="M224" s="49"/>
      <c r="N224" s="50"/>
      <c r="O224" s="56"/>
      <c r="S224" s="37" t="str">
        <f t="shared" si="19"/>
        <v> </v>
      </c>
    </row>
    <row r="225" spans="2:19" ht="15">
      <c r="B225" s="37" t="str">
        <f t="shared" si="17"/>
        <v> </v>
      </c>
      <c r="C225" s="57">
        <f t="shared" si="18"/>
        <v>381</v>
      </c>
      <c r="E225" s="37">
        <f t="shared" si="20"/>
      </c>
      <c r="F225" s="56"/>
      <c r="G225" s="56"/>
      <c r="H225" s="42" t="str">
        <f t="shared" si="16"/>
        <v> </v>
      </c>
      <c r="I225" s="43"/>
      <c r="J225" s="44"/>
      <c r="K225" s="56"/>
      <c r="L225" s="56"/>
      <c r="M225" s="49"/>
      <c r="N225" s="50"/>
      <c r="O225" s="56"/>
      <c r="S225" s="37" t="str">
        <f t="shared" si="19"/>
        <v> </v>
      </c>
    </row>
    <row r="226" spans="2:19" ht="15">
      <c r="B226" s="37" t="str">
        <f t="shared" si="17"/>
        <v> </v>
      </c>
      <c r="C226" s="57">
        <f t="shared" si="18"/>
        <v>381</v>
      </c>
      <c r="E226" s="37">
        <f t="shared" si="20"/>
      </c>
      <c r="F226" s="56"/>
      <c r="G226" s="56"/>
      <c r="H226" s="42" t="str">
        <f t="shared" si="16"/>
        <v> </v>
      </c>
      <c r="I226" s="43"/>
      <c r="J226" s="44"/>
      <c r="K226" s="56"/>
      <c r="L226" s="56"/>
      <c r="M226" s="49"/>
      <c r="N226" s="50"/>
      <c r="O226" s="56"/>
      <c r="S226" s="37" t="str">
        <f t="shared" si="19"/>
        <v> </v>
      </c>
    </row>
    <row r="227" spans="2:19" ht="15">
      <c r="B227" s="37" t="str">
        <f t="shared" si="17"/>
        <v> </v>
      </c>
      <c r="C227" s="57">
        <f t="shared" si="18"/>
        <v>381</v>
      </c>
      <c r="E227" s="37">
        <f t="shared" si="20"/>
      </c>
      <c r="F227" s="56"/>
      <c r="G227" s="56"/>
      <c r="H227" s="42" t="str">
        <f t="shared" si="16"/>
        <v> </v>
      </c>
      <c r="I227" s="43"/>
      <c r="J227" s="44"/>
      <c r="K227" s="56"/>
      <c r="L227" s="56"/>
      <c r="M227" s="49"/>
      <c r="N227" s="50"/>
      <c r="O227" s="56"/>
      <c r="S227" s="37" t="str">
        <f t="shared" si="19"/>
        <v> </v>
      </c>
    </row>
    <row r="228" spans="2:19" ht="15">
      <c r="B228" s="37" t="str">
        <f t="shared" si="17"/>
        <v> </v>
      </c>
      <c r="C228" s="57">
        <f t="shared" si="18"/>
        <v>381</v>
      </c>
      <c r="E228" s="37">
        <f t="shared" si="20"/>
      </c>
      <c r="F228" s="56"/>
      <c r="G228" s="56"/>
      <c r="H228" s="42" t="str">
        <f t="shared" si="16"/>
        <v> </v>
      </c>
      <c r="I228" s="43"/>
      <c r="J228" s="44"/>
      <c r="K228" s="56"/>
      <c r="L228" s="56"/>
      <c r="M228" s="49"/>
      <c r="N228" s="50"/>
      <c r="O228" s="56"/>
      <c r="S228" s="37" t="str">
        <f t="shared" si="19"/>
        <v> </v>
      </c>
    </row>
    <row r="229" spans="2:19" ht="15">
      <c r="B229" s="37" t="str">
        <f t="shared" si="17"/>
        <v> </v>
      </c>
      <c r="C229" s="57">
        <f t="shared" si="18"/>
        <v>381</v>
      </c>
      <c r="E229" s="37">
        <f t="shared" si="20"/>
      </c>
      <c r="F229" s="56"/>
      <c r="G229" s="56"/>
      <c r="H229" s="42" t="str">
        <f t="shared" si="16"/>
        <v> </v>
      </c>
      <c r="I229" s="43"/>
      <c r="J229" s="44"/>
      <c r="K229" s="56"/>
      <c r="L229" s="56"/>
      <c r="M229" s="49"/>
      <c r="N229" s="50"/>
      <c r="O229" s="56"/>
      <c r="S229" s="37" t="str">
        <f t="shared" si="19"/>
        <v> </v>
      </c>
    </row>
    <row r="230" spans="2:19" ht="15">
      <c r="B230" s="37" t="str">
        <f t="shared" si="17"/>
        <v> </v>
      </c>
      <c r="C230" s="57">
        <f t="shared" si="18"/>
        <v>381</v>
      </c>
      <c r="E230" s="37">
        <f t="shared" si="20"/>
      </c>
      <c r="F230" s="56"/>
      <c r="G230" s="56"/>
      <c r="H230" s="42" t="str">
        <f t="shared" si="16"/>
        <v> </v>
      </c>
      <c r="I230" s="43"/>
      <c r="J230" s="44"/>
      <c r="K230" s="56"/>
      <c r="L230" s="56"/>
      <c r="M230" s="49"/>
      <c r="N230" s="50"/>
      <c r="O230" s="56"/>
      <c r="S230" s="37" t="str">
        <f t="shared" si="19"/>
        <v> </v>
      </c>
    </row>
    <row r="231" spans="2:19" ht="15">
      <c r="B231" s="37" t="str">
        <f t="shared" si="17"/>
        <v> </v>
      </c>
      <c r="C231" s="57">
        <f t="shared" si="18"/>
        <v>381</v>
      </c>
      <c r="E231" s="37">
        <f t="shared" si="20"/>
      </c>
      <c r="F231" s="56"/>
      <c r="G231" s="56"/>
      <c r="H231" s="42" t="str">
        <f t="shared" si="16"/>
        <v> </v>
      </c>
      <c r="I231" s="43"/>
      <c r="J231" s="44"/>
      <c r="K231" s="56"/>
      <c r="L231" s="56"/>
      <c r="M231" s="49"/>
      <c r="N231" s="50"/>
      <c r="O231" s="56"/>
      <c r="S231" s="37" t="str">
        <f t="shared" si="19"/>
        <v> </v>
      </c>
    </row>
    <row r="232" spans="2:19" ht="15">
      <c r="B232" s="37" t="str">
        <f t="shared" si="17"/>
        <v> </v>
      </c>
      <c r="C232" s="57">
        <f t="shared" si="18"/>
        <v>381</v>
      </c>
      <c r="E232" s="37">
        <f t="shared" si="20"/>
      </c>
      <c r="F232" s="56"/>
      <c r="G232" s="56"/>
      <c r="H232" s="42" t="str">
        <f t="shared" si="16"/>
        <v> </v>
      </c>
      <c r="I232" s="43"/>
      <c r="J232" s="44"/>
      <c r="K232" s="56"/>
      <c r="L232" s="56"/>
      <c r="M232" s="49"/>
      <c r="N232" s="50"/>
      <c r="O232" s="56"/>
      <c r="S232" s="37" t="str">
        <f t="shared" si="19"/>
        <v> </v>
      </c>
    </row>
    <row r="233" spans="2:19" ht="15">
      <c r="B233" s="37" t="str">
        <f t="shared" si="17"/>
        <v> </v>
      </c>
      <c r="C233" s="57">
        <f t="shared" si="18"/>
        <v>381</v>
      </c>
      <c r="E233" s="37">
        <f t="shared" si="20"/>
      </c>
      <c r="F233" s="56"/>
      <c r="G233" s="56"/>
      <c r="H233" s="42" t="str">
        <f t="shared" si="16"/>
        <v> </v>
      </c>
      <c r="I233" s="43"/>
      <c r="J233" s="44"/>
      <c r="K233" s="56"/>
      <c r="L233" s="56"/>
      <c r="M233" s="49"/>
      <c r="N233" s="50"/>
      <c r="O233" s="56"/>
      <c r="S233" s="37" t="str">
        <f t="shared" si="19"/>
        <v> </v>
      </c>
    </row>
    <row r="234" spans="2:19" ht="15">
      <c r="B234" s="37" t="str">
        <f t="shared" si="17"/>
        <v> </v>
      </c>
      <c r="C234" s="57">
        <f t="shared" si="18"/>
        <v>381</v>
      </c>
      <c r="E234" s="37">
        <f t="shared" si="20"/>
      </c>
      <c r="F234" s="56"/>
      <c r="G234" s="56"/>
      <c r="H234" s="42" t="str">
        <f t="shared" si="16"/>
        <v> </v>
      </c>
      <c r="I234" s="43"/>
      <c r="J234" s="44"/>
      <c r="K234" s="56"/>
      <c r="L234" s="56"/>
      <c r="M234" s="49"/>
      <c r="N234" s="50"/>
      <c r="O234" s="56"/>
      <c r="S234" s="37" t="str">
        <f t="shared" si="19"/>
        <v> </v>
      </c>
    </row>
    <row r="235" spans="2:19" ht="15">
      <c r="B235" s="37" t="str">
        <f t="shared" si="17"/>
        <v> </v>
      </c>
      <c r="C235" s="57">
        <f t="shared" si="18"/>
        <v>381</v>
      </c>
      <c r="E235" s="37">
        <f t="shared" si="20"/>
      </c>
      <c r="F235" s="56"/>
      <c r="G235" s="56"/>
      <c r="H235" s="42" t="str">
        <f t="shared" si="16"/>
        <v> </v>
      </c>
      <c r="I235" s="43"/>
      <c r="J235" s="44"/>
      <c r="K235" s="56"/>
      <c r="L235" s="56"/>
      <c r="M235" s="49"/>
      <c r="N235" s="50"/>
      <c r="O235" s="56"/>
      <c r="S235" s="37" t="str">
        <f t="shared" si="19"/>
        <v> </v>
      </c>
    </row>
    <row r="236" spans="2:19" ht="15">
      <c r="B236" s="37" t="str">
        <f t="shared" si="17"/>
        <v> </v>
      </c>
      <c r="C236" s="57">
        <f t="shared" si="18"/>
        <v>381</v>
      </c>
      <c r="E236" s="37">
        <f t="shared" si="20"/>
      </c>
      <c r="F236" s="56"/>
      <c r="G236" s="56"/>
      <c r="H236" s="42" t="str">
        <f t="shared" si="16"/>
        <v> </v>
      </c>
      <c r="I236" s="43"/>
      <c r="J236" s="44"/>
      <c r="K236" s="56"/>
      <c r="L236" s="56"/>
      <c r="M236" s="49"/>
      <c r="N236" s="50"/>
      <c r="O236" s="56"/>
      <c r="S236" s="37" t="str">
        <f t="shared" si="19"/>
        <v> </v>
      </c>
    </row>
    <row r="237" spans="2:19" ht="15">
      <c r="B237" s="37" t="str">
        <f t="shared" si="17"/>
        <v> </v>
      </c>
      <c r="C237" s="57">
        <f t="shared" si="18"/>
        <v>381</v>
      </c>
      <c r="E237" s="37">
        <f t="shared" si="20"/>
      </c>
      <c r="F237" s="56"/>
      <c r="G237" s="56"/>
      <c r="H237" s="42" t="str">
        <f t="shared" si="16"/>
        <v> </v>
      </c>
      <c r="I237" s="43"/>
      <c r="J237" s="44"/>
      <c r="K237" s="56"/>
      <c r="L237" s="56"/>
      <c r="M237" s="49"/>
      <c r="N237" s="50"/>
      <c r="O237" s="56"/>
      <c r="S237" s="37" t="str">
        <f t="shared" si="19"/>
        <v> </v>
      </c>
    </row>
    <row r="238" spans="2:19" ht="15">
      <c r="B238" s="37" t="str">
        <f t="shared" si="17"/>
        <v> </v>
      </c>
      <c r="C238" s="57">
        <f t="shared" si="18"/>
        <v>381</v>
      </c>
      <c r="E238" s="37">
        <f t="shared" si="20"/>
      </c>
      <c r="F238" s="56"/>
      <c r="G238" s="56"/>
      <c r="H238" s="42" t="str">
        <f t="shared" si="16"/>
        <v> </v>
      </c>
      <c r="I238" s="43"/>
      <c r="J238" s="44"/>
      <c r="K238" s="56"/>
      <c r="L238" s="56"/>
      <c r="M238" s="49"/>
      <c r="N238" s="50"/>
      <c r="O238" s="56"/>
      <c r="S238" s="37" t="str">
        <f t="shared" si="19"/>
        <v> </v>
      </c>
    </row>
    <row r="239" spans="2:19" ht="15">
      <c r="B239" s="37" t="str">
        <f t="shared" si="17"/>
        <v> </v>
      </c>
      <c r="C239" s="57">
        <f t="shared" si="18"/>
        <v>381</v>
      </c>
      <c r="E239" s="37">
        <f t="shared" si="20"/>
      </c>
      <c r="F239" s="56"/>
      <c r="G239" s="56"/>
      <c r="H239" s="42" t="str">
        <f t="shared" si="16"/>
        <v> </v>
      </c>
      <c r="I239" s="43"/>
      <c r="J239" s="44"/>
      <c r="K239" s="56"/>
      <c r="L239" s="56"/>
      <c r="M239" s="49"/>
      <c r="N239" s="50"/>
      <c r="O239" s="56"/>
      <c r="S239" s="37" t="str">
        <f t="shared" si="19"/>
        <v> </v>
      </c>
    </row>
    <row r="240" spans="2:19" ht="15">
      <c r="B240" s="37" t="str">
        <f t="shared" si="17"/>
        <v> </v>
      </c>
      <c r="C240" s="57">
        <f t="shared" si="18"/>
        <v>381</v>
      </c>
      <c r="E240" s="37">
        <f t="shared" si="20"/>
      </c>
      <c r="F240" s="56"/>
      <c r="G240" s="56"/>
      <c r="H240" s="42" t="str">
        <f t="shared" si="16"/>
        <v> </v>
      </c>
      <c r="I240" s="43"/>
      <c r="J240" s="44"/>
      <c r="K240" s="56"/>
      <c r="L240" s="56"/>
      <c r="M240" s="49"/>
      <c r="N240" s="50"/>
      <c r="O240" s="56"/>
      <c r="S240" s="37" t="str">
        <f t="shared" si="19"/>
        <v> </v>
      </c>
    </row>
    <row r="241" spans="2:19" ht="15">
      <c r="B241" s="37" t="str">
        <f t="shared" si="17"/>
        <v> </v>
      </c>
      <c r="C241" s="57">
        <f t="shared" si="18"/>
        <v>381</v>
      </c>
      <c r="E241" s="37">
        <f t="shared" si="20"/>
      </c>
      <c r="F241" s="56"/>
      <c r="G241" s="56"/>
      <c r="H241" s="42" t="str">
        <f t="shared" si="16"/>
        <v> </v>
      </c>
      <c r="I241" s="43"/>
      <c r="J241" s="44"/>
      <c r="K241" s="56"/>
      <c r="L241" s="56"/>
      <c r="M241" s="49"/>
      <c r="N241" s="50"/>
      <c r="O241" s="56"/>
      <c r="S241" s="37" t="str">
        <f t="shared" si="19"/>
        <v> </v>
      </c>
    </row>
    <row r="242" spans="2:19" ht="15">
      <c r="B242" s="37" t="str">
        <f t="shared" si="17"/>
        <v> </v>
      </c>
      <c r="C242" s="57">
        <f t="shared" si="18"/>
        <v>381</v>
      </c>
      <c r="E242" s="37">
        <f t="shared" si="20"/>
      </c>
      <c r="F242" s="56"/>
      <c r="G242" s="56"/>
      <c r="H242" s="42" t="str">
        <f t="shared" si="16"/>
        <v> </v>
      </c>
      <c r="I242" s="43"/>
      <c r="J242" s="44"/>
      <c r="K242" s="56"/>
      <c r="L242" s="56"/>
      <c r="M242" s="49"/>
      <c r="N242" s="50"/>
      <c r="O242" s="56"/>
      <c r="S242" s="37" t="str">
        <f t="shared" si="19"/>
        <v> </v>
      </c>
    </row>
    <row r="243" spans="2:19" ht="15">
      <c r="B243" s="37" t="str">
        <f t="shared" si="17"/>
        <v> </v>
      </c>
      <c r="C243" s="57">
        <f t="shared" si="18"/>
        <v>381</v>
      </c>
      <c r="E243" s="37">
        <f t="shared" si="20"/>
      </c>
      <c r="F243" s="56"/>
      <c r="G243" s="56"/>
      <c r="H243" s="42" t="str">
        <f t="shared" si="16"/>
        <v> </v>
      </c>
      <c r="I243" s="43"/>
      <c r="J243" s="44"/>
      <c r="K243" s="56"/>
      <c r="L243" s="56"/>
      <c r="M243" s="49"/>
      <c r="N243" s="50"/>
      <c r="O243" s="56"/>
      <c r="S243" s="37" t="str">
        <f t="shared" si="19"/>
        <v> </v>
      </c>
    </row>
    <row r="244" spans="2:19" ht="15">
      <c r="B244" s="37" t="str">
        <f t="shared" si="17"/>
        <v> </v>
      </c>
      <c r="C244" s="57">
        <f t="shared" si="18"/>
        <v>381</v>
      </c>
      <c r="E244" s="37">
        <f t="shared" si="20"/>
      </c>
      <c r="F244" s="56"/>
      <c r="G244" s="56"/>
      <c r="H244" s="42" t="str">
        <f t="shared" si="16"/>
        <v> </v>
      </c>
      <c r="I244" s="43"/>
      <c r="J244" s="44"/>
      <c r="K244" s="56"/>
      <c r="L244" s="56"/>
      <c r="M244" s="49"/>
      <c r="N244" s="50"/>
      <c r="O244" s="56"/>
      <c r="S244" s="37" t="str">
        <f t="shared" si="19"/>
        <v> </v>
      </c>
    </row>
    <row r="245" spans="2:19" ht="15">
      <c r="B245" s="37" t="str">
        <f t="shared" si="17"/>
        <v> </v>
      </c>
      <c r="C245" s="57">
        <f t="shared" si="18"/>
        <v>381</v>
      </c>
      <c r="E245" s="37">
        <f t="shared" si="20"/>
      </c>
      <c r="F245" s="56"/>
      <c r="G245" s="56"/>
      <c r="H245" s="42" t="str">
        <f t="shared" si="16"/>
        <v> </v>
      </c>
      <c r="I245" s="43"/>
      <c r="J245" s="44"/>
      <c r="K245" s="56"/>
      <c r="L245" s="56"/>
      <c r="M245" s="49"/>
      <c r="N245" s="50"/>
      <c r="O245" s="56"/>
      <c r="S245" s="37" t="str">
        <f t="shared" si="19"/>
        <v> </v>
      </c>
    </row>
    <row r="246" spans="2:19" ht="15">
      <c r="B246" s="37" t="str">
        <f t="shared" si="17"/>
        <v> </v>
      </c>
      <c r="C246" s="57">
        <f t="shared" si="18"/>
        <v>381</v>
      </c>
      <c r="E246" s="37">
        <f t="shared" si="20"/>
      </c>
      <c r="F246" s="56"/>
      <c r="G246" s="56"/>
      <c r="H246" s="42" t="str">
        <f t="shared" si="16"/>
        <v> </v>
      </c>
      <c r="I246" s="43"/>
      <c r="J246" s="44"/>
      <c r="K246" s="56"/>
      <c r="L246" s="56"/>
      <c r="M246" s="49"/>
      <c r="N246" s="50"/>
      <c r="O246" s="56"/>
      <c r="S246" s="37" t="str">
        <f t="shared" si="19"/>
        <v> </v>
      </c>
    </row>
    <row r="247" spans="2:19" ht="15">
      <c r="B247" s="37" t="str">
        <f t="shared" si="17"/>
        <v> </v>
      </c>
      <c r="C247" s="57">
        <f t="shared" si="18"/>
        <v>381</v>
      </c>
      <c r="E247" s="37">
        <f t="shared" si="20"/>
      </c>
      <c r="F247" s="56"/>
      <c r="G247" s="56"/>
      <c r="H247" s="42" t="str">
        <f t="shared" si="16"/>
        <v> </v>
      </c>
      <c r="I247" s="43"/>
      <c r="J247" s="44"/>
      <c r="K247" s="56"/>
      <c r="L247" s="56"/>
      <c r="M247" s="49"/>
      <c r="N247" s="50"/>
      <c r="O247" s="56"/>
      <c r="S247" s="37" t="str">
        <f t="shared" si="19"/>
        <v> </v>
      </c>
    </row>
    <row r="248" spans="2:19" ht="15">
      <c r="B248" s="37" t="str">
        <f t="shared" si="17"/>
        <v> </v>
      </c>
      <c r="C248" s="57">
        <f t="shared" si="18"/>
        <v>381</v>
      </c>
      <c r="E248" s="37">
        <f t="shared" si="20"/>
      </c>
      <c r="F248" s="56"/>
      <c r="G248" s="56"/>
      <c r="H248" s="42" t="str">
        <f t="shared" si="16"/>
        <v> </v>
      </c>
      <c r="I248" s="43"/>
      <c r="J248" s="44"/>
      <c r="K248" s="56"/>
      <c r="L248" s="56"/>
      <c r="M248" s="49"/>
      <c r="N248" s="50"/>
      <c r="O248" s="56"/>
      <c r="S248" s="37" t="str">
        <f t="shared" si="19"/>
        <v> </v>
      </c>
    </row>
    <row r="249" spans="2:19" ht="15">
      <c r="B249" s="37" t="str">
        <f t="shared" si="17"/>
        <v> </v>
      </c>
      <c r="C249" s="57">
        <f t="shared" si="18"/>
        <v>381</v>
      </c>
      <c r="E249" s="37">
        <f t="shared" si="20"/>
      </c>
      <c r="F249" s="56"/>
      <c r="G249" s="56"/>
      <c r="H249" s="42" t="str">
        <f t="shared" si="16"/>
        <v> </v>
      </c>
      <c r="I249" s="43"/>
      <c r="J249" s="44"/>
      <c r="K249" s="56"/>
      <c r="L249" s="56"/>
      <c r="M249" s="49"/>
      <c r="N249" s="50"/>
      <c r="O249" s="56"/>
      <c r="S249" s="37" t="str">
        <f t="shared" si="19"/>
        <v> </v>
      </c>
    </row>
    <row r="250" spans="2:19" ht="15">
      <c r="B250" s="37" t="str">
        <f t="shared" si="17"/>
        <v> </v>
      </c>
      <c r="C250" s="57">
        <f t="shared" si="18"/>
        <v>381</v>
      </c>
      <c r="E250" s="37">
        <f t="shared" si="20"/>
      </c>
      <c r="F250" s="56"/>
      <c r="G250" s="56"/>
      <c r="H250" s="42" t="str">
        <f t="shared" si="16"/>
        <v> </v>
      </c>
      <c r="I250" s="43"/>
      <c r="J250" s="44"/>
      <c r="K250" s="56"/>
      <c r="L250" s="56"/>
      <c r="M250" s="49"/>
      <c r="N250" s="50"/>
      <c r="O250" s="56"/>
      <c r="S250" s="37" t="str">
        <f t="shared" si="19"/>
        <v> </v>
      </c>
    </row>
    <row r="251" spans="2:19" ht="15">
      <c r="B251" s="37" t="str">
        <f t="shared" si="17"/>
        <v> </v>
      </c>
      <c r="C251" s="57">
        <f t="shared" si="18"/>
        <v>381</v>
      </c>
      <c r="E251" s="37">
        <f t="shared" si="20"/>
      </c>
      <c r="F251" s="56"/>
      <c r="G251" s="56"/>
      <c r="H251" s="42" t="str">
        <f t="shared" si="16"/>
        <v> </v>
      </c>
      <c r="I251" s="43"/>
      <c r="J251" s="44"/>
      <c r="K251" s="56"/>
      <c r="L251" s="56"/>
      <c r="M251" s="49"/>
      <c r="N251" s="50"/>
      <c r="O251" s="56"/>
      <c r="S251" s="37" t="str">
        <f t="shared" si="19"/>
        <v> </v>
      </c>
    </row>
    <row r="252" spans="2:19" ht="15">
      <c r="B252" s="37" t="str">
        <f t="shared" si="17"/>
        <v> </v>
      </c>
      <c r="C252" s="57">
        <f t="shared" si="18"/>
        <v>381</v>
      </c>
      <c r="E252" s="37">
        <f t="shared" si="20"/>
      </c>
      <c r="F252" s="56"/>
      <c r="G252" s="56"/>
      <c r="H252" s="42" t="str">
        <f t="shared" si="16"/>
        <v> </v>
      </c>
      <c r="I252" s="43"/>
      <c r="J252" s="44"/>
      <c r="K252" s="56"/>
      <c r="L252" s="56"/>
      <c r="M252" s="49"/>
      <c r="N252" s="50"/>
      <c r="O252" s="56"/>
      <c r="S252" s="37" t="str">
        <f t="shared" si="19"/>
        <v> </v>
      </c>
    </row>
    <row r="253" spans="2:19" ht="15">
      <c r="B253" s="37" t="str">
        <f t="shared" si="17"/>
        <v> </v>
      </c>
      <c r="C253" s="57">
        <f t="shared" si="18"/>
        <v>381</v>
      </c>
      <c r="E253" s="37">
        <f t="shared" si="20"/>
      </c>
      <c r="F253" s="56"/>
      <c r="G253" s="56"/>
      <c r="H253" s="42" t="str">
        <f t="shared" si="16"/>
        <v> </v>
      </c>
      <c r="I253" s="43"/>
      <c r="J253" s="44"/>
      <c r="K253" s="56"/>
      <c r="L253" s="56"/>
      <c r="M253" s="49"/>
      <c r="N253" s="50"/>
      <c r="O253" s="56"/>
      <c r="S253" s="37" t="str">
        <f t="shared" si="19"/>
        <v> </v>
      </c>
    </row>
    <row r="254" spans="2:19" ht="15">
      <c r="B254" s="37" t="str">
        <f t="shared" si="17"/>
        <v> </v>
      </c>
      <c r="C254" s="57">
        <f t="shared" si="18"/>
        <v>381</v>
      </c>
      <c r="E254" s="37">
        <f t="shared" si="20"/>
      </c>
      <c r="F254" s="56"/>
      <c r="G254" s="56"/>
      <c r="H254" s="42" t="str">
        <f t="shared" si="16"/>
        <v> </v>
      </c>
      <c r="I254" s="43"/>
      <c r="J254" s="44"/>
      <c r="K254" s="56"/>
      <c r="L254" s="56"/>
      <c r="M254" s="49"/>
      <c r="N254" s="50"/>
      <c r="O254" s="56"/>
      <c r="S254" s="37" t="str">
        <f t="shared" si="19"/>
        <v> </v>
      </c>
    </row>
    <row r="255" spans="2:19" ht="15">
      <c r="B255" s="37" t="str">
        <f t="shared" si="17"/>
        <v> </v>
      </c>
      <c r="C255" s="57">
        <f t="shared" si="18"/>
        <v>381</v>
      </c>
      <c r="E255" s="37">
        <f t="shared" si="20"/>
      </c>
      <c r="F255" s="56"/>
      <c r="G255" s="56"/>
      <c r="H255" s="42" t="str">
        <f t="shared" si="16"/>
        <v> </v>
      </c>
      <c r="I255" s="43"/>
      <c r="J255" s="44"/>
      <c r="K255" s="56"/>
      <c r="L255" s="56"/>
      <c r="M255" s="49"/>
      <c r="N255" s="50"/>
      <c r="O255" s="56"/>
      <c r="S255" s="37" t="str">
        <f t="shared" si="19"/>
        <v> </v>
      </c>
    </row>
    <row r="256" spans="2:19" ht="15">
      <c r="B256" s="37" t="str">
        <f t="shared" si="17"/>
        <v> </v>
      </c>
      <c r="C256" s="57">
        <f t="shared" si="18"/>
        <v>381</v>
      </c>
      <c r="E256" s="37">
        <f t="shared" si="20"/>
      </c>
      <c r="F256" s="56"/>
      <c r="G256" s="56"/>
      <c r="H256" s="42" t="str">
        <f t="shared" si="16"/>
        <v> </v>
      </c>
      <c r="I256" s="43"/>
      <c r="J256" s="44"/>
      <c r="K256" s="56"/>
      <c r="L256" s="56"/>
      <c r="M256" s="49"/>
      <c r="N256" s="50"/>
      <c r="O256" s="56"/>
      <c r="S256" s="37" t="str">
        <f t="shared" si="19"/>
        <v> </v>
      </c>
    </row>
    <row r="257" spans="2:19" ht="15">
      <c r="B257" s="37" t="str">
        <f t="shared" si="17"/>
        <v> </v>
      </c>
      <c r="C257" s="57">
        <f t="shared" si="18"/>
        <v>381</v>
      </c>
      <c r="E257" s="37">
        <f t="shared" si="20"/>
      </c>
      <c r="F257" s="56"/>
      <c r="G257" s="56"/>
      <c r="H257" s="42" t="str">
        <f t="shared" si="16"/>
        <v> </v>
      </c>
      <c r="I257" s="43"/>
      <c r="J257" s="44"/>
      <c r="K257" s="56"/>
      <c r="L257" s="56"/>
      <c r="M257" s="49"/>
      <c r="N257" s="50"/>
      <c r="O257" s="56"/>
      <c r="S257" s="37" t="str">
        <f t="shared" si="19"/>
        <v> </v>
      </c>
    </row>
    <row r="258" spans="2:19" ht="15">
      <c r="B258" s="37" t="str">
        <f t="shared" si="17"/>
        <v> </v>
      </c>
      <c r="C258" s="57">
        <f t="shared" si="18"/>
        <v>381</v>
      </c>
      <c r="E258" s="37">
        <f t="shared" si="20"/>
      </c>
      <c r="F258" s="56"/>
      <c r="G258" s="56"/>
      <c r="H258" s="42" t="str">
        <f t="shared" si="16"/>
        <v> </v>
      </c>
      <c r="I258" s="43"/>
      <c r="J258" s="44"/>
      <c r="K258" s="56"/>
      <c r="L258" s="56"/>
      <c r="M258" s="49"/>
      <c r="N258" s="50"/>
      <c r="O258" s="56"/>
      <c r="S258" s="37" t="str">
        <f t="shared" si="19"/>
        <v> </v>
      </c>
    </row>
    <row r="259" spans="2:19" ht="15">
      <c r="B259" s="37" t="str">
        <f t="shared" si="17"/>
        <v> </v>
      </c>
      <c r="C259" s="57">
        <f t="shared" si="18"/>
        <v>381</v>
      </c>
      <c r="E259" s="37">
        <f t="shared" si="20"/>
      </c>
      <c r="F259" s="56"/>
      <c r="G259" s="56"/>
      <c r="H259" s="42" t="str">
        <f t="shared" si="16"/>
        <v> </v>
      </c>
      <c r="I259" s="43"/>
      <c r="J259" s="44"/>
      <c r="K259" s="56"/>
      <c r="L259" s="56"/>
      <c r="M259" s="49"/>
      <c r="N259" s="50"/>
      <c r="O259" s="56"/>
      <c r="S259" s="37" t="str">
        <f t="shared" si="19"/>
        <v> </v>
      </c>
    </row>
    <row r="260" spans="2:19" ht="15">
      <c r="B260" s="37" t="str">
        <f t="shared" si="17"/>
        <v> </v>
      </c>
      <c r="C260" s="57">
        <f t="shared" si="18"/>
        <v>381</v>
      </c>
      <c r="E260" s="37">
        <f t="shared" si="20"/>
      </c>
      <c r="F260" s="56"/>
      <c r="G260" s="56"/>
      <c r="H260" s="42" t="str">
        <f t="shared" si="16"/>
        <v> </v>
      </c>
      <c r="I260" s="43"/>
      <c r="J260" s="44"/>
      <c r="K260" s="56"/>
      <c r="L260" s="56"/>
      <c r="M260" s="49"/>
      <c r="N260" s="50"/>
      <c r="O260" s="56"/>
      <c r="S260" s="37" t="str">
        <f t="shared" si="19"/>
        <v> </v>
      </c>
    </row>
    <row r="261" spans="2:19" ht="15">
      <c r="B261" s="37" t="str">
        <f t="shared" si="17"/>
        <v> </v>
      </c>
      <c r="C261" s="57">
        <f t="shared" si="18"/>
        <v>381</v>
      </c>
      <c r="E261" s="37">
        <f t="shared" si="20"/>
      </c>
      <c r="F261" s="56"/>
      <c r="G261" s="56"/>
      <c r="H261" s="42" t="str">
        <f t="shared" si="16"/>
        <v> </v>
      </c>
      <c r="I261" s="43"/>
      <c r="J261" s="44"/>
      <c r="K261" s="56"/>
      <c r="L261" s="56"/>
      <c r="M261" s="49"/>
      <c r="N261" s="50"/>
      <c r="O261" s="56"/>
      <c r="S261" s="37" t="str">
        <f t="shared" si="19"/>
        <v> </v>
      </c>
    </row>
    <row r="262" spans="2:19" ht="15">
      <c r="B262" s="37" t="str">
        <f t="shared" si="17"/>
        <v> </v>
      </c>
      <c r="C262" s="57">
        <f t="shared" si="18"/>
        <v>381</v>
      </c>
      <c r="E262" s="37">
        <f t="shared" si="20"/>
      </c>
      <c r="F262" s="56"/>
      <c r="G262" s="56"/>
      <c r="H262" s="42" t="str">
        <f t="shared" si="16"/>
        <v> </v>
      </c>
      <c r="I262" s="43"/>
      <c r="J262" s="44"/>
      <c r="K262" s="56"/>
      <c r="L262" s="56"/>
      <c r="M262" s="49"/>
      <c r="N262" s="50"/>
      <c r="O262" s="56"/>
      <c r="S262" s="37" t="str">
        <f t="shared" si="19"/>
        <v> </v>
      </c>
    </row>
    <row r="263" spans="2:19" ht="15">
      <c r="B263" s="37" t="str">
        <f t="shared" si="17"/>
        <v> </v>
      </c>
      <c r="C263" s="57">
        <f t="shared" si="18"/>
        <v>381</v>
      </c>
      <c r="E263" s="37">
        <f t="shared" si="20"/>
      </c>
      <c r="F263" s="56"/>
      <c r="G263" s="56"/>
      <c r="H263" s="42" t="str">
        <f t="shared" si="16"/>
        <v> </v>
      </c>
      <c r="I263" s="43"/>
      <c r="J263" s="44"/>
      <c r="K263" s="56"/>
      <c r="L263" s="56"/>
      <c r="M263" s="49"/>
      <c r="N263" s="50"/>
      <c r="O263" s="56"/>
      <c r="S263" s="37" t="str">
        <f t="shared" si="19"/>
        <v> </v>
      </c>
    </row>
    <row r="264" spans="2:19" ht="15">
      <c r="B264" s="37" t="str">
        <f t="shared" si="17"/>
        <v> </v>
      </c>
      <c r="C264" s="57">
        <f t="shared" si="18"/>
        <v>381</v>
      </c>
      <c r="E264" s="37">
        <f t="shared" si="20"/>
      </c>
      <c r="F264" s="56"/>
      <c r="G264" s="56"/>
      <c r="H264" s="42" t="str">
        <f t="shared" si="16"/>
        <v> </v>
      </c>
      <c r="I264" s="43"/>
      <c r="J264" s="44"/>
      <c r="K264" s="56"/>
      <c r="L264" s="56"/>
      <c r="M264" s="49"/>
      <c r="N264" s="50"/>
      <c r="O264" s="56"/>
      <c r="S264" s="37" t="str">
        <f t="shared" si="19"/>
        <v> </v>
      </c>
    </row>
    <row r="265" spans="2:19" ht="15">
      <c r="B265" s="37" t="str">
        <f t="shared" si="17"/>
        <v> </v>
      </c>
      <c r="C265" s="57">
        <f t="shared" si="18"/>
        <v>381</v>
      </c>
      <c r="E265" s="37">
        <f t="shared" si="20"/>
      </c>
      <c r="F265" s="56"/>
      <c r="G265" s="56"/>
      <c r="H265" s="42" t="str">
        <f t="shared" si="16"/>
        <v> </v>
      </c>
      <c r="I265" s="43"/>
      <c r="J265" s="44"/>
      <c r="K265" s="56"/>
      <c r="L265" s="56"/>
      <c r="M265" s="49"/>
      <c r="N265" s="50"/>
      <c r="O265" s="56"/>
      <c r="S265" s="37" t="str">
        <f t="shared" si="19"/>
        <v> </v>
      </c>
    </row>
    <row r="266" spans="2:19" ht="15">
      <c r="B266" s="37" t="str">
        <f t="shared" si="17"/>
        <v> </v>
      </c>
      <c r="C266" s="57">
        <f t="shared" si="18"/>
        <v>381</v>
      </c>
      <c r="E266" s="37">
        <f t="shared" si="20"/>
      </c>
      <c r="F266" s="56"/>
      <c r="G266" s="56"/>
      <c r="H266" s="42" t="str">
        <f t="shared" si="16"/>
        <v> </v>
      </c>
      <c r="I266" s="43"/>
      <c r="J266" s="44"/>
      <c r="K266" s="56"/>
      <c r="L266" s="56"/>
      <c r="M266" s="49"/>
      <c r="N266" s="50"/>
      <c r="O266" s="56"/>
      <c r="S266" s="37" t="str">
        <f t="shared" si="19"/>
        <v> </v>
      </c>
    </row>
    <row r="267" spans="2:19" ht="15">
      <c r="B267" s="37" t="str">
        <f t="shared" si="17"/>
        <v> </v>
      </c>
      <c r="C267" s="57">
        <f t="shared" si="18"/>
        <v>381</v>
      </c>
      <c r="E267" s="37">
        <f t="shared" si="20"/>
      </c>
      <c r="F267" s="56"/>
      <c r="G267" s="56"/>
      <c r="H267" s="42" t="str">
        <f t="shared" si="16"/>
        <v> </v>
      </c>
      <c r="I267" s="43"/>
      <c r="J267" s="44"/>
      <c r="K267" s="56"/>
      <c r="L267" s="56"/>
      <c r="M267" s="49"/>
      <c r="N267" s="50"/>
      <c r="O267" s="56"/>
      <c r="S267" s="37" t="str">
        <f t="shared" si="19"/>
        <v> </v>
      </c>
    </row>
    <row r="268" spans="2:19" ht="15">
      <c r="B268" s="37" t="str">
        <f t="shared" si="17"/>
        <v> </v>
      </c>
      <c r="C268" s="57">
        <f t="shared" si="18"/>
        <v>381</v>
      </c>
      <c r="E268" s="37">
        <f t="shared" si="20"/>
      </c>
      <c r="F268" s="56"/>
      <c r="G268" s="56"/>
      <c r="H268" s="42" t="str">
        <f t="shared" si="16"/>
        <v> </v>
      </c>
      <c r="I268" s="43"/>
      <c r="J268" s="44"/>
      <c r="K268" s="56"/>
      <c r="L268" s="56"/>
      <c r="M268" s="49"/>
      <c r="N268" s="50"/>
      <c r="O268" s="56"/>
      <c r="S268" s="37" t="str">
        <f t="shared" si="19"/>
        <v> </v>
      </c>
    </row>
    <row r="269" spans="2:19" ht="15">
      <c r="B269" s="37" t="str">
        <f t="shared" si="17"/>
        <v> </v>
      </c>
      <c r="C269" s="57">
        <f t="shared" si="18"/>
        <v>381</v>
      </c>
      <c r="E269" s="37">
        <f t="shared" si="20"/>
      </c>
      <c r="F269" s="56"/>
      <c r="G269" s="56"/>
      <c r="H269" s="42" t="str">
        <f t="shared" si="16"/>
        <v> </v>
      </c>
      <c r="I269" s="43"/>
      <c r="J269" s="44"/>
      <c r="K269" s="56"/>
      <c r="L269" s="56"/>
      <c r="M269" s="49"/>
      <c r="N269" s="50"/>
      <c r="O269" s="56"/>
      <c r="S269" s="37" t="str">
        <f t="shared" si="19"/>
        <v> </v>
      </c>
    </row>
    <row r="270" spans="2:19" ht="15">
      <c r="B270" s="37" t="str">
        <f t="shared" si="17"/>
        <v> </v>
      </c>
      <c r="C270" s="57">
        <f t="shared" si="18"/>
        <v>381</v>
      </c>
      <c r="E270" s="37">
        <f t="shared" si="20"/>
      </c>
      <c r="F270" s="56"/>
      <c r="G270" s="56"/>
      <c r="H270" s="42" t="str">
        <f t="shared" si="16"/>
        <v> </v>
      </c>
      <c r="I270" s="43"/>
      <c r="J270" s="44"/>
      <c r="K270" s="56"/>
      <c r="L270" s="56"/>
      <c r="M270" s="49"/>
      <c r="N270" s="50"/>
      <c r="O270" s="56"/>
      <c r="S270" s="37" t="str">
        <f t="shared" si="19"/>
        <v> </v>
      </c>
    </row>
    <row r="271" spans="2:19" ht="15">
      <c r="B271" s="37" t="str">
        <f t="shared" si="17"/>
        <v> </v>
      </c>
      <c r="C271" s="57">
        <f t="shared" si="18"/>
        <v>381</v>
      </c>
      <c r="E271" s="37">
        <f t="shared" si="20"/>
      </c>
      <c r="F271" s="56"/>
      <c r="G271" s="56"/>
      <c r="H271" s="42" t="str">
        <f aca="true" t="shared" si="21" ref="H271:H334">CONCATENATE(F271," ",G271)</f>
        <v> </v>
      </c>
      <c r="I271" s="43"/>
      <c r="J271" s="44"/>
      <c r="K271" s="56"/>
      <c r="L271" s="56"/>
      <c r="M271" s="49"/>
      <c r="N271" s="50"/>
      <c r="O271" s="56"/>
      <c r="S271" s="37" t="str">
        <f t="shared" si="19"/>
        <v> </v>
      </c>
    </row>
    <row r="272" spans="2:19" ht="15">
      <c r="B272" s="37" t="str">
        <f aca="true" t="shared" si="22" ref="B272:B335">CONCATENATE(H272,I272)</f>
        <v> </v>
      </c>
      <c r="C272" s="57">
        <f aca="true" t="shared" si="23" ref="C272:C335">COUNTIF($B$15:$B$395,B272)</f>
        <v>381</v>
      </c>
      <c r="E272" s="37">
        <f t="shared" si="20"/>
      </c>
      <c r="F272" s="56"/>
      <c r="G272" s="56"/>
      <c r="H272" s="42" t="str">
        <f t="shared" si="21"/>
        <v> </v>
      </c>
      <c r="I272" s="43"/>
      <c r="J272" s="44"/>
      <c r="K272" s="56"/>
      <c r="L272" s="56"/>
      <c r="M272" s="49"/>
      <c r="N272" s="50"/>
      <c r="O272" s="56"/>
      <c r="S272" s="37" t="str">
        <f aca="true" t="shared" si="24" ref="S272:S335">CONCATENATE(I272,H272,N272,J272)</f>
        <v> </v>
      </c>
    </row>
    <row r="273" spans="2:19" ht="15">
      <c r="B273" s="37" t="str">
        <f t="shared" si="22"/>
        <v> </v>
      </c>
      <c r="C273" s="57">
        <f t="shared" si="23"/>
        <v>381</v>
      </c>
      <c r="E273" s="37">
        <f t="shared" si="20"/>
      </c>
      <c r="F273" s="56"/>
      <c r="G273" s="56"/>
      <c r="H273" s="42" t="str">
        <f t="shared" si="21"/>
        <v> </v>
      </c>
      <c r="I273" s="43"/>
      <c r="J273" s="44"/>
      <c r="K273" s="56"/>
      <c r="L273" s="56"/>
      <c r="M273" s="49"/>
      <c r="N273" s="50"/>
      <c r="O273" s="56"/>
      <c r="S273" s="37" t="str">
        <f t="shared" si="24"/>
        <v> </v>
      </c>
    </row>
    <row r="274" spans="2:19" ht="15">
      <c r="B274" s="37" t="str">
        <f t="shared" si="22"/>
        <v> </v>
      </c>
      <c r="C274" s="57">
        <f t="shared" si="23"/>
        <v>381</v>
      </c>
      <c r="E274" s="37">
        <f t="shared" si="20"/>
      </c>
      <c r="F274" s="56"/>
      <c r="G274" s="56"/>
      <c r="H274" s="42" t="str">
        <f t="shared" si="21"/>
        <v> </v>
      </c>
      <c r="I274" s="43"/>
      <c r="J274" s="44"/>
      <c r="K274" s="56"/>
      <c r="L274" s="56"/>
      <c r="M274" s="49"/>
      <c r="N274" s="50"/>
      <c r="O274" s="56"/>
      <c r="S274" s="37" t="str">
        <f t="shared" si="24"/>
        <v> </v>
      </c>
    </row>
    <row r="275" spans="2:19" ht="15">
      <c r="B275" s="37" t="str">
        <f t="shared" si="22"/>
        <v> </v>
      </c>
      <c r="C275" s="57">
        <f t="shared" si="23"/>
        <v>381</v>
      </c>
      <c r="E275" s="37">
        <f t="shared" si="20"/>
      </c>
      <c r="F275" s="56"/>
      <c r="G275" s="56"/>
      <c r="H275" s="42" t="str">
        <f t="shared" si="21"/>
        <v> </v>
      </c>
      <c r="I275" s="43"/>
      <c r="J275" s="44"/>
      <c r="K275" s="56"/>
      <c r="L275" s="56"/>
      <c r="M275" s="49"/>
      <c r="N275" s="50"/>
      <c r="O275" s="56"/>
      <c r="S275" s="37" t="str">
        <f t="shared" si="24"/>
        <v> </v>
      </c>
    </row>
    <row r="276" spans="2:19" ht="15">
      <c r="B276" s="37" t="str">
        <f t="shared" si="22"/>
        <v> </v>
      </c>
      <c r="C276" s="57">
        <f t="shared" si="23"/>
        <v>381</v>
      </c>
      <c r="E276" s="37">
        <f t="shared" si="20"/>
      </c>
      <c r="F276" s="56"/>
      <c r="G276" s="56"/>
      <c r="H276" s="42" t="str">
        <f t="shared" si="21"/>
        <v> </v>
      </c>
      <c r="I276" s="43"/>
      <c r="J276" s="44"/>
      <c r="K276" s="56"/>
      <c r="L276" s="56"/>
      <c r="M276" s="49"/>
      <c r="N276" s="50"/>
      <c r="O276" s="56"/>
      <c r="S276" s="37" t="str">
        <f t="shared" si="24"/>
        <v> </v>
      </c>
    </row>
    <row r="277" spans="2:19" ht="15">
      <c r="B277" s="37" t="str">
        <f t="shared" si="22"/>
        <v> </v>
      </c>
      <c r="C277" s="57">
        <f t="shared" si="23"/>
        <v>381</v>
      </c>
      <c r="E277" s="37">
        <f aca="true" t="shared" si="25" ref="E277:E340">IF(F277="","",E276+1)</f>
      </c>
      <c r="F277" s="56"/>
      <c r="G277" s="56"/>
      <c r="H277" s="42" t="str">
        <f t="shared" si="21"/>
        <v> </v>
      </c>
      <c r="I277" s="43"/>
      <c r="J277" s="44"/>
      <c r="K277" s="56"/>
      <c r="L277" s="56"/>
      <c r="M277" s="49"/>
      <c r="N277" s="50"/>
      <c r="O277" s="56"/>
      <c r="S277" s="37" t="str">
        <f t="shared" si="24"/>
        <v> </v>
      </c>
    </row>
    <row r="278" spans="2:19" ht="15">
      <c r="B278" s="37" t="str">
        <f t="shared" si="22"/>
        <v> </v>
      </c>
      <c r="C278" s="57">
        <f t="shared" si="23"/>
        <v>381</v>
      </c>
      <c r="E278" s="37">
        <f t="shared" si="25"/>
      </c>
      <c r="F278" s="56"/>
      <c r="G278" s="56"/>
      <c r="H278" s="42" t="str">
        <f t="shared" si="21"/>
        <v> </v>
      </c>
      <c r="I278" s="43"/>
      <c r="J278" s="44"/>
      <c r="K278" s="56"/>
      <c r="L278" s="56"/>
      <c r="M278" s="49"/>
      <c r="N278" s="50"/>
      <c r="O278" s="56"/>
      <c r="S278" s="37" t="str">
        <f t="shared" si="24"/>
        <v> </v>
      </c>
    </row>
    <row r="279" spans="2:19" ht="15">
      <c r="B279" s="37" t="str">
        <f t="shared" si="22"/>
        <v> </v>
      </c>
      <c r="C279" s="57">
        <f t="shared" si="23"/>
        <v>381</v>
      </c>
      <c r="E279" s="37">
        <f t="shared" si="25"/>
      </c>
      <c r="F279" s="56"/>
      <c r="G279" s="56"/>
      <c r="H279" s="42" t="str">
        <f t="shared" si="21"/>
        <v> </v>
      </c>
      <c r="I279" s="43"/>
      <c r="J279" s="44"/>
      <c r="K279" s="56"/>
      <c r="L279" s="56"/>
      <c r="M279" s="49"/>
      <c r="N279" s="50"/>
      <c r="O279" s="56"/>
      <c r="S279" s="37" t="str">
        <f t="shared" si="24"/>
        <v> </v>
      </c>
    </row>
    <row r="280" spans="2:19" ht="15">
      <c r="B280" s="37" t="str">
        <f t="shared" si="22"/>
        <v> </v>
      </c>
      <c r="C280" s="57">
        <f t="shared" si="23"/>
        <v>381</v>
      </c>
      <c r="E280" s="37">
        <f t="shared" si="25"/>
      </c>
      <c r="F280" s="56"/>
      <c r="G280" s="56"/>
      <c r="H280" s="42" t="str">
        <f t="shared" si="21"/>
        <v> </v>
      </c>
      <c r="I280" s="43"/>
      <c r="J280" s="44"/>
      <c r="K280" s="56"/>
      <c r="L280" s="56"/>
      <c r="M280" s="49"/>
      <c r="N280" s="50"/>
      <c r="O280" s="56"/>
      <c r="S280" s="37" t="str">
        <f t="shared" si="24"/>
        <v> </v>
      </c>
    </row>
    <row r="281" spans="2:19" ht="15">
      <c r="B281" s="37" t="str">
        <f t="shared" si="22"/>
        <v> </v>
      </c>
      <c r="C281" s="57">
        <f t="shared" si="23"/>
        <v>381</v>
      </c>
      <c r="E281" s="37">
        <f t="shared" si="25"/>
      </c>
      <c r="F281" s="56"/>
      <c r="G281" s="56"/>
      <c r="H281" s="42" t="str">
        <f t="shared" si="21"/>
        <v> </v>
      </c>
      <c r="I281" s="43"/>
      <c r="J281" s="44"/>
      <c r="K281" s="56"/>
      <c r="L281" s="56"/>
      <c r="M281" s="49"/>
      <c r="N281" s="50"/>
      <c r="O281" s="56"/>
      <c r="S281" s="37" t="str">
        <f t="shared" si="24"/>
        <v> </v>
      </c>
    </row>
    <row r="282" spans="2:19" ht="15">
      <c r="B282" s="37" t="str">
        <f t="shared" si="22"/>
        <v> </v>
      </c>
      <c r="C282" s="57">
        <f t="shared" si="23"/>
        <v>381</v>
      </c>
      <c r="E282" s="37">
        <f t="shared" si="25"/>
      </c>
      <c r="F282" s="56"/>
      <c r="G282" s="56"/>
      <c r="H282" s="42" t="str">
        <f t="shared" si="21"/>
        <v> </v>
      </c>
      <c r="I282" s="43"/>
      <c r="J282" s="44"/>
      <c r="K282" s="56"/>
      <c r="L282" s="56"/>
      <c r="M282" s="49"/>
      <c r="N282" s="50"/>
      <c r="O282" s="56"/>
      <c r="S282" s="37" t="str">
        <f t="shared" si="24"/>
        <v> </v>
      </c>
    </row>
    <row r="283" spans="2:19" ht="15">
      <c r="B283" s="37" t="str">
        <f t="shared" si="22"/>
        <v> </v>
      </c>
      <c r="C283" s="57">
        <f t="shared" si="23"/>
        <v>381</v>
      </c>
      <c r="E283" s="37">
        <f t="shared" si="25"/>
      </c>
      <c r="F283" s="56"/>
      <c r="G283" s="56"/>
      <c r="H283" s="42" t="str">
        <f t="shared" si="21"/>
        <v> </v>
      </c>
      <c r="I283" s="43"/>
      <c r="J283" s="44"/>
      <c r="K283" s="56"/>
      <c r="L283" s="56"/>
      <c r="M283" s="49"/>
      <c r="N283" s="50"/>
      <c r="O283" s="56"/>
      <c r="S283" s="37" t="str">
        <f t="shared" si="24"/>
        <v> </v>
      </c>
    </row>
    <row r="284" spans="2:19" ht="15">
      <c r="B284" s="37" t="str">
        <f t="shared" si="22"/>
        <v> </v>
      </c>
      <c r="C284" s="57">
        <f t="shared" si="23"/>
        <v>381</v>
      </c>
      <c r="E284" s="37">
        <f t="shared" si="25"/>
      </c>
      <c r="F284" s="56"/>
      <c r="G284" s="56"/>
      <c r="H284" s="42" t="str">
        <f t="shared" si="21"/>
        <v> </v>
      </c>
      <c r="I284" s="43"/>
      <c r="J284" s="44"/>
      <c r="K284" s="56"/>
      <c r="L284" s="56"/>
      <c r="M284" s="49"/>
      <c r="N284" s="50"/>
      <c r="O284" s="56"/>
      <c r="S284" s="37" t="str">
        <f t="shared" si="24"/>
        <v> </v>
      </c>
    </row>
    <row r="285" spans="2:19" ht="15">
      <c r="B285" s="37" t="str">
        <f t="shared" si="22"/>
        <v> </v>
      </c>
      <c r="C285" s="57">
        <f t="shared" si="23"/>
        <v>381</v>
      </c>
      <c r="E285" s="37">
        <f t="shared" si="25"/>
      </c>
      <c r="F285" s="56"/>
      <c r="G285" s="56"/>
      <c r="H285" s="42" t="str">
        <f t="shared" si="21"/>
        <v> </v>
      </c>
      <c r="I285" s="43"/>
      <c r="J285" s="44"/>
      <c r="K285" s="56"/>
      <c r="L285" s="56"/>
      <c r="M285" s="49"/>
      <c r="N285" s="50"/>
      <c r="O285" s="56"/>
      <c r="S285" s="37" t="str">
        <f t="shared" si="24"/>
        <v> </v>
      </c>
    </row>
    <row r="286" spans="2:19" ht="15">
      <c r="B286" s="37" t="str">
        <f t="shared" si="22"/>
        <v> </v>
      </c>
      <c r="C286" s="57">
        <f t="shared" si="23"/>
        <v>381</v>
      </c>
      <c r="E286" s="37">
        <f t="shared" si="25"/>
      </c>
      <c r="F286" s="56"/>
      <c r="G286" s="56"/>
      <c r="H286" s="42" t="str">
        <f t="shared" si="21"/>
        <v> </v>
      </c>
      <c r="I286" s="43"/>
      <c r="J286" s="44"/>
      <c r="K286" s="56"/>
      <c r="L286" s="56"/>
      <c r="M286" s="49"/>
      <c r="N286" s="50"/>
      <c r="O286" s="56"/>
      <c r="S286" s="37" t="str">
        <f t="shared" si="24"/>
        <v> </v>
      </c>
    </row>
    <row r="287" spans="2:19" ht="15">
      <c r="B287" s="37" t="str">
        <f t="shared" si="22"/>
        <v> </v>
      </c>
      <c r="C287" s="57">
        <f t="shared" si="23"/>
        <v>381</v>
      </c>
      <c r="E287" s="37">
        <f t="shared" si="25"/>
      </c>
      <c r="F287" s="56"/>
      <c r="G287" s="56"/>
      <c r="H287" s="42" t="str">
        <f t="shared" si="21"/>
        <v> </v>
      </c>
      <c r="I287" s="43"/>
      <c r="J287" s="44"/>
      <c r="K287" s="56"/>
      <c r="L287" s="56"/>
      <c r="M287" s="49"/>
      <c r="N287" s="50"/>
      <c r="O287" s="56"/>
      <c r="S287" s="37" t="str">
        <f t="shared" si="24"/>
        <v> </v>
      </c>
    </row>
    <row r="288" spans="2:19" ht="15">
      <c r="B288" s="37" t="str">
        <f t="shared" si="22"/>
        <v> </v>
      </c>
      <c r="C288" s="57">
        <f t="shared" si="23"/>
        <v>381</v>
      </c>
      <c r="E288" s="37">
        <f t="shared" si="25"/>
      </c>
      <c r="F288" s="56"/>
      <c r="G288" s="56"/>
      <c r="H288" s="42" t="str">
        <f t="shared" si="21"/>
        <v> </v>
      </c>
      <c r="I288" s="43"/>
      <c r="J288" s="44"/>
      <c r="K288" s="56"/>
      <c r="L288" s="56"/>
      <c r="M288" s="49"/>
      <c r="N288" s="50"/>
      <c r="O288" s="56"/>
      <c r="S288" s="37" t="str">
        <f t="shared" si="24"/>
        <v> </v>
      </c>
    </row>
    <row r="289" spans="2:19" ht="15">
      <c r="B289" s="37" t="str">
        <f t="shared" si="22"/>
        <v> </v>
      </c>
      <c r="C289" s="57">
        <f t="shared" si="23"/>
        <v>381</v>
      </c>
      <c r="E289" s="37">
        <f t="shared" si="25"/>
      </c>
      <c r="F289" s="56"/>
      <c r="G289" s="56"/>
      <c r="H289" s="42" t="str">
        <f t="shared" si="21"/>
        <v> </v>
      </c>
      <c r="I289" s="43"/>
      <c r="J289" s="44"/>
      <c r="K289" s="56"/>
      <c r="L289" s="56"/>
      <c r="M289" s="49"/>
      <c r="N289" s="50"/>
      <c r="O289" s="56"/>
      <c r="S289" s="37" t="str">
        <f t="shared" si="24"/>
        <v> </v>
      </c>
    </row>
    <row r="290" spans="2:19" ht="15">
      <c r="B290" s="37" t="str">
        <f t="shared" si="22"/>
        <v> </v>
      </c>
      <c r="C290" s="57">
        <f t="shared" si="23"/>
        <v>381</v>
      </c>
      <c r="E290" s="37">
        <f t="shared" si="25"/>
      </c>
      <c r="F290" s="56"/>
      <c r="G290" s="56"/>
      <c r="H290" s="42" t="str">
        <f t="shared" si="21"/>
        <v> </v>
      </c>
      <c r="I290" s="43"/>
      <c r="J290" s="44"/>
      <c r="K290" s="56"/>
      <c r="L290" s="56"/>
      <c r="M290" s="49"/>
      <c r="N290" s="50"/>
      <c r="O290" s="56"/>
      <c r="S290" s="37" t="str">
        <f t="shared" si="24"/>
        <v> </v>
      </c>
    </row>
    <row r="291" spans="2:19" ht="15">
      <c r="B291" s="37" t="str">
        <f t="shared" si="22"/>
        <v> </v>
      </c>
      <c r="C291" s="57">
        <f t="shared" si="23"/>
        <v>381</v>
      </c>
      <c r="E291" s="37">
        <f t="shared" si="25"/>
      </c>
      <c r="F291" s="56"/>
      <c r="G291" s="56"/>
      <c r="H291" s="42" t="str">
        <f t="shared" si="21"/>
        <v> </v>
      </c>
      <c r="I291" s="43"/>
      <c r="J291" s="44"/>
      <c r="K291" s="56"/>
      <c r="L291" s="56"/>
      <c r="M291" s="49"/>
      <c r="N291" s="50"/>
      <c r="O291" s="56"/>
      <c r="S291" s="37" t="str">
        <f t="shared" si="24"/>
        <v> </v>
      </c>
    </row>
    <row r="292" spans="2:19" ht="15">
      <c r="B292" s="37" t="str">
        <f t="shared" si="22"/>
        <v> </v>
      </c>
      <c r="C292" s="57">
        <f t="shared" si="23"/>
        <v>381</v>
      </c>
      <c r="E292" s="37">
        <f t="shared" si="25"/>
      </c>
      <c r="F292" s="56"/>
      <c r="G292" s="56"/>
      <c r="H292" s="42" t="str">
        <f t="shared" si="21"/>
        <v> </v>
      </c>
      <c r="I292" s="43"/>
      <c r="J292" s="44"/>
      <c r="K292" s="56"/>
      <c r="L292" s="56"/>
      <c r="M292" s="49"/>
      <c r="N292" s="50"/>
      <c r="O292" s="56"/>
      <c r="S292" s="37" t="str">
        <f t="shared" si="24"/>
        <v> </v>
      </c>
    </row>
    <row r="293" spans="2:19" ht="15">
      <c r="B293" s="37" t="str">
        <f t="shared" si="22"/>
        <v> </v>
      </c>
      <c r="C293" s="57">
        <f t="shared" si="23"/>
        <v>381</v>
      </c>
      <c r="E293" s="37">
        <f t="shared" si="25"/>
      </c>
      <c r="F293" s="56"/>
      <c r="G293" s="56"/>
      <c r="H293" s="42" t="str">
        <f t="shared" si="21"/>
        <v> </v>
      </c>
      <c r="I293" s="43"/>
      <c r="J293" s="44"/>
      <c r="K293" s="56"/>
      <c r="L293" s="56"/>
      <c r="M293" s="49"/>
      <c r="N293" s="50"/>
      <c r="O293" s="56"/>
      <c r="S293" s="37" t="str">
        <f t="shared" si="24"/>
        <v> </v>
      </c>
    </row>
    <row r="294" spans="2:19" ht="15">
      <c r="B294" s="37" t="str">
        <f t="shared" si="22"/>
        <v> </v>
      </c>
      <c r="C294" s="57">
        <f t="shared" si="23"/>
        <v>381</v>
      </c>
      <c r="E294" s="37">
        <f t="shared" si="25"/>
      </c>
      <c r="F294" s="56"/>
      <c r="G294" s="56"/>
      <c r="H294" s="42" t="str">
        <f t="shared" si="21"/>
        <v> </v>
      </c>
      <c r="I294" s="43"/>
      <c r="J294" s="44"/>
      <c r="K294" s="56"/>
      <c r="L294" s="56"/>
      <c r="M294" s="49"/>
      <c r="N294" s="50"/>
      <c r="O294" s="56"/>
      <c r="S294" s="37" t="str">
        <f t="shared" si="24"/>
        <v> </v>
      </c>
    </row>
    <row r="295" spans="2:19" ht="15">
      <c r="B295" s="37" t="str">
        <f t="shared" si="22"/>
        <v> </v>
      </c>
      <c r="C295" s="57">
        <f t="shared" si="23"/>
        <v>381</v>
      </c>
      <c r="E295" s="37">
        <f t="shared" si="25"/>
      </c>
      <c r="F295" s="56"/>
      <c r="G295" s="56"/>
      <c r="H295" s="42" t="str">
        <f t="shared" si="21"/>
        <v> </v>
      </c>
      <c r="I295" s="43"/>
      <c r="J295" s="44"/>
      <c r="K295" s="56"/>
      <c r="L295" s="56"/>
      <c r="M295" s="49"/>
      <c r="N295" s="50"/>
      <c r="O295" s="56"/>
      <c r="S295" s="37" t="str">
        <f t="shared" si="24"/>
        <v> </v>
      </c>
    </row>
    <row r="296" spans="2:19" ht="15">
      <c r="B296" s="37" t="str">
        <f t="shared" si="22"/>
        <v> </v>
      </c>
      <c r="C296" s="57">
        <f t="shared" si="23"/>
        <v>381</v>
      </c>
      <c r="E296" s="37">
        <f t="shared" si="25"/>
      </c>
      <c r="F296" s="56"/>
      <c r="G296" s="56"/>
      <c r="H296" s="42" t="str">
        <f t="shared" si="21"/>
        <v> </v>
      </c>
      <c r="I296" s="43"/>
      <c r="J296" s="44"/>
      <c r="K296" s="56"/>
      <c r="L296" s="56"/>
      <c r="M296" s="49"/>
      <c r="N296" s="50"/>
      <c r="O296" s="56"/>
      <c r="S296" s="37" t="str">
        <f t="shared" si="24"/>
        <v> </v>
      </c>
    </row>
    <row r="297" spans="2:19" ht="15">
      <c r="B297" s="37" t="str">
        <f t="shared" si="22"/>
        <v> </v>
      </c>
      <c r="C297" s="57">
        <f t="shared" si="23"/>
        <v>381</v>
      </c>
      <c r="E297" s="37">
        <f t="shared" si="25"/>
      </c>
      <c r="F297" s="56"/>
      <c r="G297" s="56"/>
      <c r="H297" s="42" t="str">
        <f t="shared" si="21"/>
        <v> </v>
      </c>
      <c r="I297" s="43"/>
      <c r="J297" s="44"/>
      <c r="K297" s="56"/>
      <c r="L297" s="56"/>
      <c r="M297" s="49"/>
      <c r="N297" s="50"/>
      <c r="O297" s="56"/>
      <c r="S297" s="37" t="str">
        <f t="shared" si="24"/>
        <v> </v>
      </c>
    </row>
    <row r="298" spans="2:19" ht="15">
      <c r="B298" s="37" t="str">
        <f t="shared" si="22"/>
        <v> </v>
      </c>
      <c r="C298" s="57">
        <f t="shared" si="23"/>
        <v>381</v>
      </c>
      <c r="E298" s="37">
        <f t="shared" si="25"/>
      </c>
      <c r="F298" s="56"/>
      <c r="G298" s="56"/>
      <c r="H298" s="42" t="str">
        <f t="shared" si="21"/>
        <v> </v>
      </c>
      <c r="I298" s="43"/>
      <c r="J298" s="44"/>
      <c r="K298" s="56"/>
      <c r="L298" s="56"/>
      <c r="M298" s="49"/>
      <c r="N298" s="50"/>
      <c r="O298" s="56"/>
      <c r="S298" s="37" t="str">
        <f t="shared" si="24"/>
        <v> </v>
      </c>
    </row>
    <row r="299" spans="2:19" ht="15">
      <c r="B299" s="37" t="str">
        <f t="shared" si="22"/>
        <v> </v>
      </c>
      <c r="C299" s="57">
        <f t="shared" si="23"/>
        <v>381</v>
      </c>
      <c r="E299" s="37">
        <f t="shared" si="25"/>
      </c>
      <c r="F299" s="56"/>
      <c r="G299" s="56"/>
      <c r="H299" s="42" t="str">
        <f t="shared" si="21"/>
        <v> </v>
      </c>
      <c r="I299" s="43"/>
      <c r="J299" s="44"/>
      <c r="K299" s="56"/>
      <c r="L299" s="56"/>
      <c r="M299" s="49"/>
      <c r="N299" s="50"/>
      <c r="O299" s="56"/>
      <c r="S299" s="37" t="str">
        <f t="shared" si="24"/>
        <v> </v>
      </c>
    </row>
    <row r="300" spans="2:19" ht="15">
      <c r="B300" s="37" t="str">
        <f t="shared" si="22"/>
        <v> </v>
      </c>
      <c r="C300" s="57">
        <f t="shared" si="23"/>
        <v>381</v>
      </c>
      <c r="E300" s="37">
        <f t="shared" si="25"/>
      </c>
      <c r="F300" s="56"/>
      <c r="G300" s="56"/>
      <c r="H300" s="42" t="str">
        <f t="shared" si="21"/>
        <v> </v>
      </c>
      <c r="I300" s="43"/>
      <c r="J300" s="44"/>
      <c r="K300" s="56"/>
      <c r="L300" s="56"/>
      <c r="M300" s="49"/>
      <c r="N300" s="50"/>
      <c r="O300" s="56"/>
      <c r="S300" s="37" t="str">
        <f t="shared" si="24"/>
        <v> </v>
      </c>
    </row>
    <row r="301" spans="2:19" ht="15">
      <c r="B301" s="37" t="str">
        <f t="shared" si="22"/>
        <v> </v>
      </c>
      <c r="C301" s="57">
        <f t="shared" si="23"/>
        <v>381</v>
      </c>
      <c r="E301" s="37">
        <f t="shared" si="25"/>
      </c>
      <c r="F301" s="56"/>
      <c r="G301" s="56"/>
      <c r="H301" s="42" t="str">
        <f t="shared" si="21"/>
        <v> </v>
      </c>
      <c r="I301" s="43"/>
      <c r="J301" s="44"/>
      <c r="K301" s="56"/>
      <c r="L301" s="56"/>
      <c r="M301" s="49"/>
      <c r="N301" s="50"/>
      <c r="O301" s="56"/>
      <c r="S301" s="37" t="str">
        <f t="shared" si="24"/>
        <v> </v>
      </c>
    </row>
    <row r="302" spans="2:19" ht="15">
      <c r="B302" s="37" t="str">
        <f t="shared" si="22"/>
        <v> </v>
      </c>
      <c r="C302" s="57">
        <f t="shared" si="23"/>
        <v>381</v>
      </c>
      <c r="E302" s="37">
        <f t="shared" si="25"/>
      </c>
      <c r="F302" s="56"/>
      <c r="G302" s="56"/>
      <c r="H302" s="42" t="str">
        <f t="shared" si="21"/>
        <v> </v>
      </c>
      <c r="I302" s="43"/>
      <c r="J302" s="44"/>
      <c r="K302" s="56"/>
      <c r="L302" s="56"/>
      <c r="M302" s="49"/>
      <c r="N302" s="50"/>
      <c r="O302" s="56"/>
      <c r="S302" s="37" t="str">
        <f t="shared" si="24"/>
        <v> </v>
      </c>
    </row>
    <row r="303" spans="2:19" ht="15">
      <c r="B303" s="37" t="str">
        <f t="shared" si="22"/>
        <v> </v>
      </c>
      <c r="C303" s="57">
        <f t="shared" si="23"/>
        <v>381</v>
      </c>
      <c r="E303" s="37">
        <f t="shared" si="25"/>
      </c>
      <c r="F303" s="56"/>
      <c r="G303" s="56"/>
      <c r="H303" s="42" t="str">
        <f t="shared" si="21"/>
        <v> </v>
      </c>
      <c r="I303" s="43"/>
      <c r="J303" s="44"/>
      <c r="K303" s="56"/>
      <c r="L303" s="56"/>
      <c r="M303" s="49"/>
      <c r="N303" s="50"/>
      <c r="O303" s="56"/>
      <c r="S303" s="37" t="str">
        <f t="shared" si="24"/>
        <v> </v>
      </c>
    </row>
    <row r="304" spans="2:19" ht="15">
      <c r="B304" s="37" t="str">
        <f t="shared" si="22"/>
        <v> </v>
      </c>
      <c r="C304" s="57">
        <f t="shared" si="23"/>
        <v>381</v>
      </c>
      <c r="E304" s="37">
        <f t="shared" si="25"/>
      </c>
      <c r="F304" s="56"/>
      <c r="G304" s="56"/>
      <c r="H304" s="42" t="str">
        <f t="shared" si="21"/>
        <v> </v>
      </c>
      <c r="I304" s="43"/>
      <c r="J304" s="44"/>
      <c r="K304" s="56"/>
      <c r="L304" s="56"/>
      <c r="M304" s="49"/>
      <c r="N304" s="50"/>
      <c r="O304" s="56"/>
      <c r="S304" s="37" t="str">
        <f t="shared" si="24"/>
        <v> </v>
      </c>
    </row>
    <row r="305" spans="2:19" ht="15">
      <c r="B305" s="37" t="str">
        <f t="shared" si="22"/>
        <v> </v>
      </c>
      <c r="C305" s="57">
        <f t="shared" si="23"/>
        <v>381</v>
      </c>
      <c r="E305" s="37">
        <f t="shared" si="25"/>
      </c>
      <c r="F305" s="56"/>
      <c r="G305" s="56"/>
      <c r="H305" s="42" t="str">
        <f t="shared" si="21"/>
        <v> </v>
      </c>
      <c r="I305" s="43"/>
      <c r="J305" s="44"/>
      <c r="K305" s="56"/>
      <c r="L305" s="56"/>
      <c r="M305" s="49"/>
      <c r="N305" s="50"/>
      <c r="O305" s="56"/>
      <c r="S305" s="37" t="str">
        <f t="shared" si="24"/>
        <v> </v>
      </c>
    </row>
    <row r="306" spans="2:19" ht="15">
      <c r="B306" s="37" t="str">
        <f t="shared" si="22"/>
        <v> </v>
      </c>
      <c r="C306" s="57">
        <f t="shared" si="23"/>
        <v>381</v>
      </c>
      <c r="E306" s="37">
        <f t="shared" si="25"/>
      </c>
      <c r="F306" s="56"/>
      <c r="G306" s="56"/>
      <c r="H306" s="42" t="str">
        <f t="shared" si="21"/>
        <v> </v>
      </c>
      <c r="I306" s="43"/>
      <c r="J306" s="44"/>
      <c r="K306" s="56"/>
      <c r="L306" s="56"/>
      <c r="M306" s="49"/>
      <c r="N306" s="50"/>
      <c r="O306" s="56"/>
      <c r="S306" s="37" t="str">
        <f t="shared" si="24"/>
        <v> </v>
      </c>
    </row>
    <row r="307" spans="2:19" ht="15">
      <c r="B307" s="37" t="str">
        <f t="shared" si="22"/>
        <v> </v>
      </c>
      <c r="C307" s="57">
        <f t="shared" si="23"/>
        <v>381</v>
      </c>
      <c r="E307" s="37">
        <f t="shared" si="25"/>
      </c>
      <c r="F307" s="56"/>
      <c r="G307" s="56"/>
      <c r="H307" s="42" t="str">
        <f t="shared" si="21"/>
        <v> </v>
      </c>
      <c r="I307" s="43"/>
      <c r="J307" s="44"/>
      <c r="K307" s="56"/>
      <c r="L307" s="56"/>
      <c r="M307" s="49"/>
      <c r="N307" s="50"/>
      <c r="O307" s="56"/>
      <c r="S307" s="37" t="str">
        <f t="shared" si="24"/>
        <v> </v>
      </c>
    </row>
    <row r="308" spans="2:19" ht="15">
      <c r="B308" s="37" t="str">
        <f t="shared" si="22"/>
        <v> </v>
      </c>
      <c r="C308" s="57">
        <f t="shared" si="23"/>
        <v>381</v>
      </c>
      <c r="E308" s="37">
        <f t="shared" si="25"/>
      </c>
      <c r="F308" s="56"/>
      <c r="G308" s="56"/>
      <c r="H308" s="42" t="str">
        <f t="shared" si="21"/>
        <v> </v>
      </c>
      <c r="I308" s="43"/>
      <c r="J308" s="44"/>
      <c r="K308" s="56"/>
      <c r="L308" s="56"/>
      <c r="M308" s="49"/>
      <c r="N308" s="50"/>
      <c r="O308" s="56"/>
      <c r="S308" s="37" t="str">
        <f t="shared" si="24"/>
        <v> </v>
      </c>
    </row>
    <row r="309" spans="2:19" ht="15">
      <c r="B309" s="37" t="str">
        <f t="shared" si="22"/>
        <v> </v>
      </c>
      <c r="C309" s="57">
        <f t="shared" si="23"/>
        <v>381</v>
      </c>
      <c r="E309" s="37">
        <f t="shared" si="25"/>
      </c>
      <c r="F309" s="56"/>
      <c r="G309" s="56"/>
      <c r="H309" s="42" t="str">
        <f t="shared" si="21"/>
        <v> </v>
      </c>
      <c r="I309" s="43"/>
      <c r="J309" s="44"/>
      <c r="K309" s="56"/>
      <c r="L309" s="56"/>
      <c r="M309" s="49"/>
      <c r="N309" s="50"/>
      <c r="O309" s="56"/>
      <c r="S309" s="37" t="str">
        <f t="shared" si="24"/>
        <v> </v>
      </c>
    </row>
    <row r="310" spans="2:19" ht="15">
      <c r="B310" s="37" t="str">
        <f t="shared" si="22"/>
        <v> </v>
      </c>
      <c r="C310" s="57">
        <f t="shared" si="23"/>
        <v>381</v>
      </c>
      <c r="E310" s="37">
        <f t="shared" si="25"/>
      </c>
      <c r="F310" s="56"/>
      <c r="G310" s="56"/>
      <c r="H310" s="42" t="str">
        <f t="shared" si="21"/>
        <v> </v>
      </c>
      <c r="I310" s="43"/>
      <c r="J310" s="44"/>
      <c r="K310" s="56"/>
      <c r="L310" s="56"/>
      <c r="M310" s="49"/>
      <c r="N310" s="50"/>
      <c r="O310" s="56"/>
      <c r="S310" s="37" t="str">
        <f t="shared" si="24"/>
        <v> </v>
      </c>
    </row>
    <row r="311" spans="2:19" ht="15">
      <c r="B311" s="37" t="str">
        <f t="shared" si="22"/>
        <v> </v>
      </c>
      <c r="C311" s="57">
        <f t="shared" si="23"/>
        <v>381</v>
      </c>
      <c r="E311" s="37">
        <f t="shared" si="25"/>
      </c>
      <c r="F311" s="56"/>
      <c r="G311" s="56"/>
      <c r="H311" s="42" t="str">
        <f t="shared" si="21"/>
        <v> </v>
      </c>
      <c r="I311" s="43"/>
      <c r="J311" s="44"/>
      <c r="K311" s="56"/>
      <c r="L311" s="56"/>
      <c r="M311" s="49"/>
      <c r="N311" s="50"/>
      <c r="O311" s="56"/>
      <c r="S311" s="37" t="str">
        <f t="shared" si="24"/>
        <v> </v>
      </c>
    </row>
    <row r="312" spans="2:19" ht="15">
      <c r="B312" s="37" t="str">
        <f t="shared" si="22"/>
        <v> </v>
      </c>
      <c r="C312" s="57">
        <f t="shared" si="23"/>
        <v>381</v>
      </c>
      <c r="E312" s="37">
        <f t="shared" si="25"/>
      </c>
      <c r="F312" s="56"/>
      <c r="G312" s="56"/>
      <c r="H312" s="42" t="str">
        <f t="shared" si="21"/>
        <v> </v>
      </c>
      <c r="I312" s="43"/>
      <c r="J312" s="44"/>
      <c r="K312" s="56"/>
      <c r="L312" s="56"/>
      <c r="M312" s="49"/>
      <c r="N312" s="50"/>
      <c r="O312" s="56"/>
      <c r="S312" s="37" t="str">
        <f t="shared" si="24"/>
        <v> </v>
      </c>
    </row>
    <row r="313" spans="2:19" ht="15">
      <c r="B313" s="37" t="str">
        <f t="shared" si="22"/>
        <v> </v>
      </c>
      <c r="C313" s="57">
        <f t="shared" si="23"/>
        <v>381</v>
      </c>
      <c r="E313" s="37">
        <f t="shared" si="25"/>
      </c>
      <c r="F313" s="56"/>
      <c r="G313" s="56"/>
      <c r="H313" s="42" t="str">
        <f t="shared" si="21"/>
        <v> </v>
      </c>
      <c r="I313" s="43"/>
      <c r="J313" s="44"/>
      <c r="K313" s="56"/>
      <c r="L313" s="56"/>
      <c r="M313" s="49"/>
      <c r="N313" s="50"/>
      <c r="O313" s="56"/>
      <c r="S313" s="37" t="str">
        <f t="shared" si="24"/>
        <v> </v>
      </c>
    </row>
    <row r="314" spans="2:19" ht="15">
      <c r="B314" s="37" t="str">
        <f t="shared" si="22"/>
        <v> </v>
      </c>
      <c r="C314" s="57">
        <f t="shared" si="23"/>
        <v>381</v>
      </c>
      <c r="E314" s="37">
        <f t="shared" si="25"/>
      </c>
      <c r="F314" s="56"/>
      <c r="G314" s="56"/>
      <c r="H314" s="42" t="str">
        <f t="shared" si="21"/>
        <v> </v>
      </c>
      <c r="I314" s="43"/>
      <c r="J314" s="44"/>
      <c r="K314" s="56"/>
      <c r="L314" s="56"/>
      <c r="M314" s="49"/>
      <c r="N314" s="50"/>
      <c r="O314" s="56"/>
      <c r="S314" s="37" t="str">
        <f t="shared" si="24"/>
        <v> </v>
      </c>
    </row>
    <row r="315" spans="2:19" ht="15">
      <c r="B315" s="37" t="str">
        <f t="shared" si="22"/>
        <v> </v>
      </c>
      <c r="C315" s="57">
        <f t="shared" si="23"/>
        <v>381</v>
      </c>
      <c r="E315" s="37">
        <f t="shared" si="25"/>
      </c>
      <c r="F315" s="56"/>
      <c r="G315" s="56"/>
      <c r="H315" s="42" t="str">
        <f t="shared" si="21"/>
        <v> </v>
      </c>
      <c r="I315" s="43"/>
      <c r="J315" s="44"/>
      <c r="K315" s="56"/>
      <c r="L315" s="56"/>
      <c r="M315" s="49"/>
      <c r="N315" s="50"/>
      <c r="O315" s="56"/>
      <c r="S315" s="37" t="str">
        <f t="shared" si="24"/>
        <v> </v>
      </c>
    </row>
    <row r="316" spans="2:19" ht="15">
      <c r="B316" s="37" t="str">
        <f t="shared" si="22"/>
        <v> </v>
      </c>
      <c r="C316" s="57">
        <f t="shared" si="23"/>
        <v>381</v>
      </c>
      <c r="E316" s="37">
        <f t="shared" si="25"/>
      </c>
      <c r="F316" s="56"/>
      <c r="G316" s="56"/>
      <c r="H316" s="42" t="str">
        <f t="shared" si="21"/>
        <v> </v>
      </c>
      <c r="I316" s="43"/>
      <c r="J316" s="44"/>
      <c r="K316" s="56"/>
      <c r="L316" s="56"/>
      <c r="M316" s="49"/>
      <c r="N316" s="50"/>
      <c r="O316" s="56"/>
      <c r="S316" s="37" t="str">
        <f t="shared" si="24"/>
        <v> </v>
      </c>
    </row>
    <row r="317" spans="2:19" ht="15">
      <c r="B317" s="37" t="str">
        <f t="shared" si="22"/>
        <v> </v>
      </c>
      <c r="C317" s="57">
        <f t="shared" si="23"/>
        <v>381</v>
      </c>
      <c r="E317" s="37">
        <f t="shared" si="25"/>
      </c>
      <c r="F317" s="56"/>
      <c r="G317" s="56"/>
      <c r="H317" s="42" t="str">
        <f t="shared" si="21"/>
        <v> </v>
      </c>
      <c r="I317" s="43"/>
      <c r="J317" s="44"/>
      <c r="K317" s="56"/>
      <c r="L317" s="56"/>
      <c r="M317" s="49"/>
      <c r="N317" s="50"/>
      <c r="O317" s="56"/>
      <c r="S317" s="37" t="str">
        <f t="shared" si="24"/>
        <v> </v>
      </c>
    </row>
    <row r="318" spans="2:19" ht="15">
      <c r="B318" s="37" t="str">
        <f t="shared" si="22"/>
        <v> </v>
      </c>
      <c r="C318" s="57">
        <f t="shared" si="23"/>
        <v>381</v>
      </c>
      <c r="E318" s="37">
        <f t="shared" si="25"/>
      </c>
      <c r="F318" s="56"/>
      <c r="G318" s="56"/>
      <c r="H318" s="42" t="str">
        <f t="shared" si="21"/>
        <v> </v>
      </c>
      <c r="I318" s="43"/>
      <c r="J318" s="44"/>
      <c r="K318" s="56"/>
      <c r="L318" s="56"/>
      <c r="M318" s="49"/>
      <c r="N318" s="50"/>
      <c r="O318" s="56"/>
      <c r="S318" s="37" t="str">
        <f t="shared" si="24"/>
        <v> </v>
      </c>
    </row>
    <row r="319" spans="2:19" ht="15">
      <c r="B319" s="37" t="str">
        <f t="shared" si="22"/>
        <v> </v>
      </c>
      <c r="C319" s="57">
        <f t="shared" si="23"/>
        <v>381</v>
      </c>
      <c r="E319" s="37">
        <f t="shared" si="25"/>
      </c>
      <c r="F319" s="56"/>
      <c r="G319" s="56"/>
      <c r="H319" s="42" t="str">
        <f t="shared" si="21"/>
        <v> </v>
      </c>
      <c r="I319" s="43"/>
      <c r="J319" s="44"/>
      <c r="K319" s="56"/>
      <c r="L319" s="56"/>
      <c r="M319" s="49"/>
      <c r="N319" s="50"/>
      <c r="O319" s="56"/>
      <c r="S319" s="37" t="str">
        <f t="shared" si="24"/>
        <v> </v>
      </c>
    </row>
    <row r="320" spans="2:19" ht="15">
      <c r="B320" s="37" t="str">
        <f t="shared" si="22"/>
        <v> </v>
      </c>
      <c r="C320" s="57">
        <f t="shared" si="23"/>
        <v>381</v>
      </c>
      <c r="E320" s="37">
        <f t="shared" si="25"/>
      </c>
      <c r="F320" s="56"/>
      <c r="G320" s="56"/>
      <c r="H320" s="42" t="str">
        <f t="shared" si="21"/>
        <v> </v>
      </c>
      <c r="I320" s="43"/>
      <c r="J320" s="44"/>
      <c r="K320" s="56"/>
      <c r="L320" s="56"/>
      <c r="M320" s="49"/>
      <c r="N320" s="50"/>
      <c r="O320" s="56"/>
      <c r="S320" s="37" t="str">
        <f t="shared" si="24"/>
        <v> </v>
      </c>
    </row>
    <row r="321" spans="2:19" ht="15">
      <c r="B321" s="37" t="str">
        <f t="shared" si="22"/>
        <v> </v>
      </c>
      <c r="C321" s="57">
        <f t="shared" si="23"/>
        <v>381</v>
      </c>
      <c r="E321" s="37">
        <f t="shared" si="25"/>
      </c>
      <c r="F321" s="56"/>
      <c r="G321" s="56"/>
      <c r="H321" s="42" t="str">
        <f t="shared" si="21"/>
        <v> </v>
      </c>
      <c r="I321" s="43"/>
      <c r="J321" s="44"/>
      <c r="K321" s="56"/>
      <c r="L321" s="56"/>
      <c r="M321" s="49"/>
      <c r="N321" s="50"/>
      <c r="O321" s="56"/>
      <c r="S321" s="37" t="str">
        <f t="shared" si="24"/>
        <v> </v>
      </c>
    </row>
    <row r="322" spans="2:19" ht="15">
      <c r="B322" s="37" t="str">
        <f t="shared" si="22"/>
        <v> </v>
      </c>
      <c r="C322" s="57">
        <f t="shared" si="23"/>
        <v>381</v>
      </c>
      <c r="E322" s="37">
        <f t="shared" si="25"/>
      </c>
      <c r="F322" s="56"/>
      <c r="G322" s="56"/>
      <c r="H322" s="42" t="str">
        <f t="shared" si="21"/>
        <v> </v>
      </c>
      <c r="I322" s="43"/>
      <c r="J322" s="44"/>
      <c r="K322" s="56"/>
      <c r="L322" s="56"/>
      <c r="M322" s="49"/>
      <c r="N322" s="50"/>
      <c r="O322" s="56"/>
      <c r="S322" s="37" t="str">
        <f t="shared" si="24"/>
        <v> </v>
      </c>
    </row>
    <row r="323" spans="2:19" ht="15">
      <c r="B323" s="37" t="str">
        <f t="shared" si="22"/>
        <v> </v>
      </c>
      <c r="C323" s="57">
        <f t="shared" si="23"/>
        <v>381</v>
      </c>
      <c r="E323" s="37">
        <f t="shared" si="25"/>
      </c>
      <c r="F323" s="56"/>
      <c r="G323" s="56"/>
      <c r="H323" s="42" t="str">
        <f t="shared" si="21"/>
        <v> </v>
      </c>
      <c r="I323" s="43"/>
      <c r="J323" s="44"/>
      <c r="K323" s="56"/>
      <c r="L323" s="56"/>
      <c r="M323" s="49"/>
      <c r="N323" s="50"/>
      <c r="O323" s="56"/>
      <c r="S323" s="37" t="str">
        <f t="shared" si="24"/>
        <v> </v>
      </c>
    </row>
    <row r="324" spans="2:19" ht="15">
      <c r="B324" s="37" t="str">
        <f t="shared" si="22"/>
        <v> </v>
      </c>
      <c r="C324" s="57">
        <f t="shared" si="23"/>
        <v>381</v>
      </c>
      <c r="E324" s="37">
        <f t="shared" si="25"/>
      </c>
      <c r="F324" s="56"/>
      <c r="G324" s="56"/>
      <c r="H324" s="42" t="str">
        <f t="shared" si="21"/>
        <v> </v>
      </c>
      <c r="I324" s="43"/>
      <c r="J324" s="44"/>
      <c r="K324" s="56"/>
      <c r="L324" s="56"/>
      <c r="M324" s="49"/>
      <c r="N324" s="50"/>
      <c r="O324" s="56"/>
      <c r="S324" s="37" t="str">
        <f t="shared" si="24"/>
        <v> </v>
      </c>
    </row>
    <row r="325" spans="2:19" ht="15">
      <c r="B325" s="37" t="str">
        <f t="shared" si="22"/>
        <v> </v>
      </c>
      <c r="C325" s="57">
        <f t="shared" si="23"/>
        <v>381</v>
      </c>
      <c r="E325" s="37">
        <f t="shared" si="25"/>
      </c>
      <c r="F325" s="56"/>
      <c r="G325" s="56"/>
      <c r="H325" s="42" t="str">
        <f t="shared" si="21"/>
        <v> </v>
      </c>
      <c r="I325" s="43"/>
      <c r="J325" s="44"/>
      <c r="K325" s="56"/>
      <c r="L325" s="56"/>
      <c r="M325" s="49"/>
      <c r="N325" s="50"/>
      <c r="O325" s="56"/>
      <c r="S325" s="37" t="str">
        <f t="shared" si="24"/>
        <v> </v>
      </c>
    </row>
    <row r="326" spans="2:19" ht="15">
      <c r="B326" s="37" t="str">
        <f t="shared" si="22"/>
        <v> </v>
      </c>
      <c r="C326" s="57">
        <f t="shared" si="23"/>
        <v>381</v>
      </c>
      <c r="E326" s="37">
        <f t="shared" si="25"/>
      </c>
      <c r="F326" s="56"/>
      <c r="G326" s="56"/>
      <c r="H326" s="42" t="str">
        <f t="shared" si="21"/>
        <v> </v>
      </c>
      <c r="I326" s="43"/>
      <c r="J326" s="44"/>
      <c r="K326" s="56"/>
      <c r="L326" s="56"/>
      <c r="M326" s="49"/>
      <c r="N326" s="50"/>
      <c r="O326" s="56"/>
      <c r="S326" s="37" t="str">
        <f t="shared" si="24"/>
        <v> </v>
      </c>
    </row>
    <row r="327" spans="2:19" ht="15">
      <c r="B327" s="37" t="str">
        <f t="shared" si="22"/>
        <v> </v>
      </c>
      <c r="C327" s="57">
        <f t="shared" si="23"/>
        <v>381</v>
      </c>
      <c r="E327" s="37">
        <f t="shared" si="25"/>
      </c>
      <c r="F327" s="56"/>
      <c r="G327" s="56"/>
      <c r="H327" s="42" t="str">
        <f t="shared" si="21"/>
        <v> </v>
      </c>
      <c r="I327" s="43"/>
      <c r="J327" s="44"/>
      <c r="K327" s="56"/>
      <c r="L327" s="56"/>
      <c r="M327" s="49"/>
      <c r="N327" s="50"/>
      <c r="O327" s="56"/>
      <c r="S327" s="37" t="str">
        <f t="shared" si="24"/>
        <v> </v>
      </c>
    </row>
    <row r="328" spans="2:19" ht="15">
      <c r="B328" s="37" t="str">
        <f t="shared" si="22"/>
        <v> </v>
      </c>
      <c r="C328" s="57">
        <f t="shared" si="23"/>
        <v>381</v>
      </c>
      <c r="E328" s="37">
        <f t="shared" si="25"/>
      </c>
      <c r="F328" s="56"/>
      <c r="G328" s="56"/>
      <c r="H328" s="42" t="str">
        <f t="shared" si="21"/>
        <v> </v>
      </c>
      <c r="I328" s="43"/>
      <c r="J328" s="44"/>
      <c r="K328" s="56"/>
      <c r="L328" s="56"/>
      <c r="M328" s="49"/>
      <c r="N328" s="50"/>
      <c r="O328" s="56"/>
      <c r="S328" s="37" t="str">
        <f t="shared" si="24"/>
        <v> </v>
      </c>
    </row>
    <row r="329" spans="2:19" ht="15">
      <c r="B329" s="37" t="str">
        <f t="shared" si="22"/>
        <v> </v>
      </c>
      <c r="C329" s="57">
        <f t="shared" si="23"/>
        <v>381</v>
      </c>
      <c r="E329" s="37">
        <f t="shared" si="25"/>
      </c>
      <c r="F329" s="56"/>
      <c r="G329" s="56"/>
      <c r="H329" s="42" t="str">
        <f t="shared" si="21"/>
        <v> </v>
      </c>
      <c r="I329" s="43"/>
      <c r="J329" s="44"/>
      <c r="K329" s="56"/>
      <c r="L329" s="56"/>
      <c r="M329" s="49"/>
      <c r="N329" s="50"/>
      <c r="O329" s="56"/>
      <c r="S329" s="37" t="str">
        <f t="shared" si="24"/>
        <v> </v>
      </c>
    </row>
    <row r="330" spans="2:19" ht="15">
      <c r="B330" s="37" t="str">
        <f t="shared" si="22"/>
        <v> </v>
      </c>
      <c r="C330" s="57">
        <f t="shared" si="23"/>
        <v>381</v>
      </c>
      <c r="E330" s="37">
        <f t="shared" si="25"/>
      </c>
      <c r="F330" s="56"/>
      <c r="G330" s="56"/>
      <c r="H330" s="42" t="str">
        <f t="shared" si="21"/>
        <v> </v>
      </c>
      <c r="I330" s="43"/>
      <c r="J330" s="44"/>
      <c r="K330" s="56"/>
      <c r="L330" s="56"/>
      <c r="M330" s="49"/>
      <c r="N330" s="50"/>
      <c r="O330" s="56"/>
      <c r="S330" s="37" t="str">
        <f t="shared" si="24"/>
        <v> </v>
      </c>
    </row>
    <row r="331" spans="2:19" ht="15">
      <c r="B331" s="37" t="str">
        <f t="shared" si="22"/>
        <v> </v>
      </c>
      <c r="C331" s="57">
        <f t="shared" si="23"/>
        <v>381</v>
      </c>
      <c r="E331" s="37">
        <f t="shared" si="25"/>
      </c>
      <c r="F331" s="56"/>
      <c r="G331" s="56"/>
      <c r="H331" s="42" t="str">
        <f t="shared" si="21"/>
        <v> </v>
      </c>
      <c r="I331" s="43"/>
      <c r="J331" s="44"/>
      <c r="K331" s="56"/>
      <c r="L331" s="56"/>
      <c r="M331" s="49"/>
      <c r="N331" s="50"/>
      <c r="O331" s="56"/>
      <c r="S331" s="37" t="str">
        <f t="shared" si="24"/>
        <v> </v>
      </c>
    </row>
    <row r="332" spans="2:19" ht="15">
      <c r="B332" s="37" t="str">
        <f t="shared" si="22"/>
        <v> </v>
      </c>
      <c r="C332" s="57">
        <f t="shared" si="23"/>
        <v>381</v>
      </c>
      <c r="E332" s="37">
        <f t="shared" si="25"/>
      </c>
      <c r="F332" s="56"/>
      <c r="G332" s="56"/>
      <c r="H332" s="42" t="str">
        <f t="shared" si="21"/>
        <v> </v>
      </c>
      <c r="I332" s="43"/>
      <c r="J332" s="44"/>
      <c r="K332" s="56"/>
      <c r="L332" s="56"/>
      <c r="M332" s="49"/>
      <c r="N332" s="50"/>
      <c r="O332" s="56"/>
      <c r="S332" s="37" t="str">
        <f t="shared" si="24"/>
        <v> </v>
      </c>
    </row>
    <row r="333" spans="2:19" ht="15">
      <c r="B333" s="37" t="str">
        <f t="shared" si="22"/>
        <v> </v>
      </c>
      <c r="C333" s="57">
        <f t="shared" si="23"/>
        <v>381</v>
      </c>
      <c r="E333" s="37">
        <f t="shared" si="25"/>
      </c>
      <c r="F333" s="56"/>
      <c r="G333" s="56"/>
      <c r="H333" s="42" t="str">
        <f t="shared" si="21"/>
        <v> </v>
      </c>
      <c r="I333" s="43"/>
      <c r="J333" s="44"/>
      <c r="K333" s="56"/>
      <c r="L333" s="56"/>
      <c r="M333" s="49"/>
      <c r="N333" s="50"/>
      <c r="O333" s="56"/>
      <c r="S333" s="37" t="str">
        <f t="shared" si="24"/>
        <v> </v>
      </c>
    </row>
    <row r="334" spans="2:19" ht="15">
      <c r="B334" s="37" t="str">
        <f t="shared" si="22"/>
        <v> </v>
      </c>
      <c r="C334" s="57">
        <f t="shared" si="23"/>
        <v>381</v>
      </c>
      <c r="E334" s="37">
        <f t="shared" si="25"/>
      </c>
      <c r="F334" s="56"/>
      <c r="G334" s="56"/>
      <c r="H334" s="42" t="str">
        <f t="shared" si="21"/>
        <v> </v>
      </c>
      <c r="I334" s="43"/>
      <c r="J334" s="44"/>
      <c r="K334" s="56"/>
      <c r="L334" s="56"/>
      <c r="M334" s="49"/>
      <c r="N334" s="50"/>
      <c r="O334" s="56"/>
      <c r="S334" s="37" t="str">
        <f t="shared" si="24"/>
        <v> </v>
      </c>
    </row>
    <row r="335" spans="2:19" ht="15">
      <c r="B335" s="37" t="str">
        <f t="shared" si="22"/>
        <v> </v>
      </c>
      <c r="C335" s="57">
        <f t="shared" si="23"/>
        <v>381</v>
      </c>
      <c r="E335" s="37">
        <f t="shared" si="25"/>
      </c>
      <c r="F335" s="56"/>
      <c r="G335" s="56"/>
      <c r="H335" s="42" t="str">
        <f aca="true" t="shared" si="26" ref="H335:H398">CONCATENATE(F335," ",G335)</f>
        <v> </v>
      </c>
      <c r="I335" s="43"/>
      <c r="J335" s="44"/>
      <c r="K335" s="56"/>
      <c r="L335" s="56"/>
      <c r="M335" s="49"/>
      <c r="N335" s="50"/>
      <c r="O335" s="56"/>
      <c r="S335" s="37" t="str">
        <f t="shared" si="24"/>
        <v> </v>
      </c>
    </row>
    <row r="336" spans="2:19" ht="15">
      <c r="B336" s="37" t="str">
        <f aca="true" t="shared" si="27" ref="B336:B399">CONCATENATE(H336,I336)</f>
        <v> </v>
      </c>
      <c r="C336" s="57">
        <f aca="true" t="shared" si="28" ref="C336:C399">COUNTIF($B$15:$B$395,B336)</f>
        <v>381</v>
      </c>
      <c r="E336" s="37">
        <f t="shared" si="25"/>
      </c>
      <c r="F336" s="56"/>
      <c r="G336" s="56"/>
      <c r="H336" s="42" t="str">
        <f t="shared" si="26"/>
        <v> </v>
      </c>
      <c r="I336" s="43"/>
      <c r="J336" s="44"/>
      <c r="K336" s="56"/>
      <c r="L336" s="56"/>
      <c r="M336" s="49"/>
      <c r="N336" s="50"/>
      <c r="O336" s="56"/>
      <c r="S336" s="37" t="str">
        <f aca="true" t="shared" si="29" ref="S336:S399">CONCATENATE(I336,H336,N336,J336)</f>
        <v> </v>
      </c>
    </row>
    <row r="337" spans="2:19" ht="15">
      <c r="B337" s="37" t="str">
        <f t="shared" si="27"/>
        <v> </v>
      </c>
      <c r="C337" s="57">
        <f t="shared" si="28"/>
        <v>381</v>
      </c>
      <c r="E337" s="37">
        <f t="shared" si="25"/>
      </c>
      <c r="F337" s="56"/>
      <c r="G337" s="56"/>
      <c r="H337" s="42" t="str">
        <f t="shared" si="26"/>
        <v> </v>
      </c>
      <c r="I337" s="43"/>
      <c r="J337" s="44"/>
      <c r="K337" s="56"/>
      <c r="L337" s="56"/>
      <c r="M337" s="49"/>
      <c r="N337" s="50"/>
      <c r="O337" s="56"/>
      <c r="S337" s="37" t="str">
        <f t="shared" si="29"/>
        <v> </v>
      </c>
    </row>
    <row r="338" spans="2:19" ht="15">
      <c r="B338" s="37" t="str">
        <f t="shared" si="27"/>
        <v> </v>
      </c>
      <c r="C338" s="57">
        <f t="shared" si="28"/>
        <v>381</v>
      </c>
      <c r="E338" s="37">
        <f t="shared" si="25"/>
      </c>
      <c r="F338" s="56"/>
      <c r="G338" s="56"/>
      <c r="H338" s="42" t="str">
        <f t="shared" si="26"/>
        <v> </v>
      </c>
      <c r="I338" s="43"/>
      <c r="J338" s="44"/>
      <c r="K338" s="56"/>
      <c r="L338" s="56"/>
      <c r="M338" s="49"/>
      <c r="N338" s="50"/>
      <c r="O338" s="56"/>
      <c r="S338" s="37" t="str">
        <f t="shared" si="29"/>
        <v> </v>
      </c>
    </row>
    <row r="339" spans="2:19" ht="15">
      <c r="B339" s="37" t="str">
        <f t="shared" si="27"/>
        <v> </v>
      </c>
      <c r="C339" s="57">
        <f t="shared" si="28"/>
        <v>381</v>
      </c>
      <c r="E339" s="37">
        <f t="shared" si="25"/>
      </c>
      <c r="F339" s="56"/>
      <c r="G339" s="56"/>
      <c r="H339" s="42" t="str">
        <f t="shared" si="26"/>
        <v> </v>
      </c>
      <c r="I339" s="43"/>
      <c r="J339" s="44"/>
      <c r="K339" s="56"/>
      <c r="L339" s="56"/>
      <c r="M339" s="49"/>
      <c r="N339" s="50"/>
      <c r="O339" s="56"/>
      <c r="S339" s="37" t="str">
        <f t="shared" si="29"/>
        <v> </v>
      </c>
    </row>
    <row r="340" spans="2:19" ht="15">
      <c r="B340" s="37" t="str">
        <f t="shared" si="27"/>
        <v> </v>
      </c>
      <c r="C340" s="57">
        <f t="shared" si="28"/>
        <v>381</v>
      </c>
      <c r="E340" s="37">
        <f t="shared" si="25"/>
      </c>
      <c r="F340" s="56"/>
      <c r="G340" s="56"/>
      <c r="H340" s="42" t="str">
        <f t="shared" si="26"/>
        <v> </v>
      </c>
      <c r="I340" s="43"/>
      <c r="J340" s="44"/>
      <c r="K340" s="56"/>
      <c r="L340" s="56"/>
      <c r="M340" s="49"/>
      <c r="N340" s="50"/>
      <c r="O340" s="56"/>
      <c r="S340" s="37" t="str">
        <f t="shared" si="29"/>
        <v> </v>
      </c>
    </row>
    <row r="341" spans="2:19" ht="15">
      <c r="B341" s="37" t="str">
        <f t="shared" si="27"/>
        <v> </v>
      </c>
      <c r="C341" s="57">
        <f t="shared" si="28"/>
        <v>381</v>
      </c>
      <c r="E341" s="37">
        <f aca="true" t="shared" si="30" ref="E341:E404">IF(F341="","",E340+1)</f>
      </c>
      <c r="F341" s="56"/>
      <c r="G341" s="56"/>
      <c r="H341" s="42" t="str">
        <f t="shared" si="26"/>
        <v> </v>
      </c>
      <c r="I341" s="43"/>
      <c r="J341" s="44"/>
      <c r="K341" s="56"/>
      <c r="L341" s="56"/>
      <c r="M341" s="49"/>
      <c r="N341" s="50"/>
      <c r="O341" s="56"/>
      <c r="S341" s="37" t="str">
        <f t="shared" si="29"/>
        <v> </v>
      </c>
    </row>
    <row r="342" spans="2:19" ht="15">
      <c r="B342" s="37" t="str">
        <f t="shared" si="27"/>
        <v> </v>
      </c>
      <c r="C342" s="57">
        <f t="shared" si="28"/>
        <v>381</v>
      </c>
      <c r="E342" s="37">
        <f t="shared" si="30"/>
      </c>
      <c r="F342" s="56"/>
      <c r="G342" s="56"/>
      <c r="H342" s="42" t="str">
        <f t="shared" si="26"/>
        <v> </v>
      </c>
      <c r="I342" s="43"/>
      <c r="J342" s="44"/>
      <c r="K342" s="56"/>
      <c r="L342" s="56"/>
      <c r="M342" s="49"/>
      <c r="N342" s="50"/>
      <c r="O342" s="56"/>
      <c r="S342" s="37" t="str">
        <f t="shared" si="29"/>
        <v> </v>
      </c>
    </row>
    <row r="343" spans="2:19" ht="15">
      <c r="B343" s="37" t="str">
        <f t="shared" si="27"/>
        <v> </v>
      </c>
      <c r="C343" s="57">
        <f t="shared" si="28"/>
        <v>381</v>
      </c>
      <c r="E343" s="37">
        <f t="shared" si="30"/>
      </c>
      <c r="F343" s="56"/>
      <c r="G343" s="56"/>
      <c r="H343" s="42" t="str">
        <f t="shared" si="26"/>
        <v> </v>
      </c>
      <c r="I343" s="43"/>
      <c r="J343" s="44"/>
      <c r="K343" s="56"/>
      <c r="L343" s="56"/>
      <c r="M343" s="49"/>
      <c r="N343" s="50"/>
      <c r="O343" s="56"/>
      <c r="S343" s="37" t="str">
        <f t="shared" si="29"/>
        <v> </v>
      </c>
    </row>
    <row r="344" spans="2:19" ht="15">
      <c r="B344" s="37" t="str">
        <f t="shared" si="27"/>
        <v> </v>
      </c>
      <c r="C344" s="57">
        <f t="shared" si="28"/>
        <v>381</v>
      </c>
      <c r="E344" s="37">
        <f t="shared" si="30"/>
      </c>
      <c r="F344" s="56"/>
      <c r="G344" s="56"/>
      <c r="H344" s="42" t="str">
        <f t="shared" si="26"/>
        <v> </v>
      </c>
      <c r="I344" s="43"/>
      <c r="J344" s="44"/>
      <c r="K344" s="56"/>
      <c r="L344" s="56"/>
      <c r="M344" s="49"/>
      <c r="N344" s="50"/>
      <c r="O344" s="56"/>
      <c r="S344" s="37" t="str">
        <f t="shared" si="29"/>
        <v> </v>
      </c>
    </row>
    <row r="345" spans="2:19" ht="15">
      <c r="B345" s="37" t="str">
        <f t="shared" si="27"/>
        <v> </v>
      </c>
      <c r="C345" s="57">
        <f t="shared" si="28"/>
        <v>381</v>
      </c>
      <c r="E345" s="37">
        <f t="shared" si="30"/>
      </c>
      <c r="F345" s="56"/>
      <c r="G345" s="56"/>
      <c r="H345" s="42" t="str">
        <f t="shared" si="26"/>
        <v> </v>
      </c>
      <c r="I345" s="43"/>
      <c r="J345" s="44"/>
      <c r="K345" s="56"/>
      <c r="L345" s="56"/>
      <c r="M345" s="49"/>
      <c r="N345" s="50"/>
      <c r="O345" s="56"/>
      <c r="S345" s="37" t="str">
        <f t="shared" si="29"/>
        <v> </v>
      </c>
    </row>
    <row r="346" spans="2:19" ht="15">
      <c r="B346" s="37" t="str">
        <f t="shared" si="27"/>
        <v> </v>
      </c>
      <c r="C346" s="57">
        <f t="shared" si="28"/>
        <v>381</v>
      </c>
      <c r="E346" s="37">
        <f t="shared" si="30"/>
      </c>
      <c r="F346" s="56"/>
      <c r="G346" s="56"/>
      <c r="H346" s="42" t="str">
        <f t="shared" si="26"/>
        <v> </v>
      </c>
      <c r="I346" s="43"/>
      <c r="J346" s="44"/>
      <c r="K346" s="56"/>
      <c r="L346" s="56"/>
      <c r="M346" s="49"/>
      <c r="N346" s="50"/>
      <c r="O346" s="56"/>
      <c r="S346" s="37" t="str">
        <f t="shared" si="29"/>
        <v> </v>
      </c>
    </row>
    <row r="347" spans="2:19" ht="15">
      <c r="B347" s="37" t="str">
        <f t="shared" si="27"/>
        <v> </v>
      </c>
      <c r="C347" s="57">
        <f t="shared" si="28"/>
        <v>381</v>
      </c>
      <c r="E347" s="37">
        <f t="shared" si="30"/>
      </c>
      <c r="F347" s="56"/>
      <c r="G347" s="56"/>
      <c r="H347" s="42" t="str">
        <f t="shared" si="26"/>
        <v> </v>
      </c>
      <c r="I347" s="43"/>
      <c r="J347" s="44"/>
      <c r="K347" s="56"/>
      <c r="L347" s="56"/>
      <c r="M347" s="49"/>
      <c r="N347" s="50"/>
      <c r="O347" s="56"/>
      <c r="S347" s="37" t="str">
        <f t="shared" si="29"/>
        <v> </v>
      </c>
    </row>
    <row r="348" spans="2:19" ht="15">
      <c r="B348" s="37" t="str">
        <f t="shared" si="27"/>
        <v> </v>
      </c>
      <c r="C348" s="57">
        <f t="shared" si="28"/>
        <v>381</v>
      </c>
      <c r="E348" s="37">
        <f t="shared" si="30"/>
      </c>
      <c r="F348" s="56"/>
      <c r="G348" s="56"/>
      <c r="H348" s="42" t="str">
        <f t="shared" si="26"/>
        <v> </v>
      </c>
      <c r="I348" s="43"/>
      <c r="J348" s="44"/>
      <c r="K348" s="56"/>
      <c r="L348" s="56"/>
      <c r="M348" s="49"/>
      <c r="N348" s="50"/>
      <c r="O348" s="56"/>
      <c r="S348" s="37" t="str">
        <f t="shared" si="29"/>
        <v> </v>
      </c>
    </row>
    <row r="349" spans="2:19" ht="15">
      <c r="B349" s="37" t="str">
        <f t="shared" si="27"/>
        <v> </v>
      </c>
      <c r="C349" s="57">
        <f t="shared" si="28"/>
        <v>381</v>
      </c>
      <c r="E349" s="37">
        <f t="shared" si="30"/>
      </c>
      <c r="F349" s="56"/>
      <c r="G349" s="56"/>
      <c r="H349" s="42" t="str">
        <f t="shared" si="26"/>
        <v> </v>
      </c>
      <c r="I349" s="43"/>
      <c r="J349" s="44"/>
      <c r="K349" s="56"/>
      <c r="L349" s="56"/>
      <c r="M349" s="49"/>
      <c r="N349" s="50"/>
      <c r="O349" s="56"/>
      <c r="S349" s="37" t="str">
        <f t="shared" si="29"/>
        <v> </v>
      </c>
    </row>
    <row r="350" spans="2:19" ht="15">
      <c r="B350" s="37" t="str">
        <f t="shared" si="27"/>
        <v> </v>
      </c>
      <c r="C350" s="57">
        <f t="shared" si="28"/>
        <v>381</v>
      </c>
      <c r="E350" s="37">
        <f t="shared" si="30"/>
      </c>
      <c r="F350" s="56"/>
      <c r="G350" s="56"/>
      <c r="H350" s="42" t="str">
        <f t="shared" si="26"/>
        <v> </v>
      </c>
      <c r="I350" s="43"/>
      <c r="J350" s="44"/>
      <c r="K350" s="56"/>
      <c r="L350" s="56"/>
      <c r="M350" s="49"/>
      <c r="N350" s="50"/>
      <c r="O350" s="56"/>
      <c r="S350" s="37" t="str">
        <f t="shared" si="29"/>
        <v> </v>
      </c>
    </row>
    <row r="351" spans="2:19" ht="15">
      <c r="B351" s="37" t="str">
        <f t="shared" si="27"/>
        <v> </v>
      </c>
      <c r="C351" s="57">
        <f t="shared" si="28"/>
        <v>381</v>
      </c>
      <c r="E351" s="37">
        <f t="shared" si="30"/>
      </c>
      <c r="F351" s="56"/>
      <c r="G351" s="56"/>
      <c r="H351" s="42" t="str">
        <f t="shared" si="26"/>
        <v> </v>
      </c>
      <c r="I351" s="43"/>
      <c r="J351" s="44"/>
      <c r="K351" s="56"/>
      <c r="L351" s="56"/>
      <c r="M351" s="49"/>
      <c r="N351" s="50"/>
      <c r="O351" s="56"/>
      <c r="S351" s="37" t="str">
        <f t="shared" si="29"/>
        <v> </v>
      </c>
    </row>
    <row r="352" spans="2:19" ht="15">
      <c r="B352" s="37" t="str">
        <f t="shared" si="27"/>
        <v> </v>
      </c>
      <c r="C352" s="57">
        <f t="shared" si="28"/>
        <v>381</v>
      </c>
      <c r="E352" s="37">
        <f t="shared" si="30"/>
      </c>
      <c r="F352" s="56"/>
      <c r="G352" s="56"/>
      <c r="H352" s="42" t="str">
        <f t="shared" si="26"/>
        <v> </v>
      </c>
      <c r="I352" s="43"/>
      <c r="J352" s="44"/>
      <c r="K352" s="56"/>
      <c r="L352" s="56"/>
      <c r="M352" s="49"/>
      <c r="N352" s="50"/>
      <c r="O352" s="56"/>
      <c r="S352" s="37" t="str">
        <f t="shared" si="29"/>
        <v> </v>
      </c>
    </row>
    <row r="353" spans="2:19" ht="15">
      <c r="B353" s="37" t="str">
        <f t="shared" si="27"/>
        <v> </v>
      </c>
      <c r="C353" s="57">
        <f t="shared" si="28"/>
        <v>381</v>
      </c>
      <c r="E353" s="37">
        <f t="shared" si="30"/>
      </c>
      <c r="F353" s="56"/>
      <c r="G353" s="56"/>
      <c r="H353" s="42" t="str">
        <f t="shared" si="26"/>
        <v> </v>
      </c>
      <c r="I353" s="43"/>
      <c r="J353" s="44"/>
      <c r="K353" s="56"/>
      <c r="L353" s="56"/>
      <c r="M353" s="49"/>
      <c r="N353" s="50"/>
      <c r="O353" s="56"/>
      <c r="S353" s="37" t="str">
        <f t="shared" si="29"/>
        <v> </v>
      </c>
    </row>
    <row r="354" spans="2:19" ht="15">
      <c r="B354" s="37" t="str">
        <f t="shared" si="27"/>
        <v> </v>
      </c>
      <c r="C354" s="57">
        <f t="shared" si="28"/>
        <v>381</v>
      </c>
      <c r="E354" s="37">
        <f t="shared" si="30"/>
      </c>
      <c r="F354" s="56"/>
      <c r="G354" s="56"/>
      <c r="H354" s="42" t="str">
        <f t="shared" si="26"/>
        <v> </v>
      </c>
      <c r="I354" s="43"/>
      <c r="J354" s="44"/>
      <c r="K354" s="56"/>
      <c r="L354" s="56"/>
      <c r="M354" s="49"/>
      <c r="N354" s="50"/>
      <c r="O354" s="56"/>
      <c r="S354" s="37" t="str">
        <f t="shared" si="29"/>
        <v> </v>
      </c>
    </row>
    <row r="355" spans="2:19" ht="15">
      <c r="B355" s="37" t="str">
        <f t="shared" si="27"/>
        <v> </v>
      </c>
      <c r="C355" s="57">
        <f t="shared" si="28"/>
        <v>381</v>
      </c>
      <c r="E355" s="37">
        <f t="shared" si="30"/>
      </c>
      <c r="F355" s="56"/>
      <c r="G355" s="56"/>
      <c r="H355" s="42" t="str">
        <f t="shared" si="26"/>
        <v> </v>
      </c>
      <c r="I355" s="43"/>
      <c r="J355" s="44"/>
      <c r="K355" s="56"/>
      <c r="L355" s="56"/>
      <c r="M355" s="49"/>
      <c r="N355" s="50"/>
      <c r="O355" s="56"/>
      <c r="S355" s="37" t="str">
        <f t="shared" si="29"/>
        <v> </v>
      </c>
    </row>
    <row r="356" spans="2:19" ht="15">
      <c r="B356" s="37" t="str">
        <f t="shared" si="27"/>
        <v> </v>
      </c>
      <c r="C356" s="57">
        <f t="shared" si="28"/>
        <v>381</v>
      </c>
      <c r="E356" s="37">
        <f t="shared" si="30"/>
      </c>
      <c r="F356" s="56"/>
      <c r="G356" s="56"/>
      <c r="H356" s="42" t="str">
        <f t="shared" si="26"/>
        <v> </v>
      </c>
      <c r="I356" s="43"/>
      <c r="J356" s="44"/>
      <c r="K356" s="56"/>
      <c r="L356" s="56"/>
      <c r="M356" s="49"/>
      <c r="N356" s="50"/>
      <c r="O356" s="56"/>
      <c r="S356" s="37" t="str">
        <f t="shared" si="29"/>
        <v> </v>
      </c>
    </row>
    <row r="357" spans="2:19" ht="15">
      <c r="B357" s="37" t="str">
        <f t="shared" si="27"/>
        <v> </v>
      </c>
      <c r="C357" s="57">
        <f t="shared" si="28"/>
        <v>381</v>
      </c>
      <c r="E357" s="37">
        <f t="shared" si="30"/>
      </c>
      <c r="F357" s="56"/>
      <c r="G357" s="56"/>
      <c r="H357" s="42" t="str">
        <f t="shared" si="26"/>
        <v> </v>
      </c>
      <c r="I357" s="43"/>
      <c r="J357" s="44"/>
      <c r="K357" s="56"/>
      <c r="L357" s="56"/>
      <c r="M357" s="49"/>
      <c r="N357" s="50"/>
      <c r="O357" s="56"/>
      <c r="S357" s="37" t="str">
        <f t="shared" si="29"/>
        <v> </v>
      </c>
    </row>
    <row r="358" spans="2:19" ht="15">
      <c r="B358" s="37" t="str">
        <f t="shared" si="27"/>
        <v> </v>
      </c>
      <c r="C358" s="57">
        <f t="shared" si="28"/>
        <v>381</v>
      </c>
      <c r="E358" s="37">
        <f t="shared" si="30"/>
      </c>
      <c r="F358" s="56"/>
      <c r="G358" s="56"/>
      <c r="H358" s="42" t="str">
        <f t="shared" si="26"/>
        <v> </v>
      </c>
      <c r="I358" s="43"/>
      <c r="J358" s="44"/>
      <c r="K358" s="56"/>
      <c r="L358" s="56"/>
      <c r="M358" s="49"/>
      <c r="N358" s="50"/>
      <c r="O358" s="56"/>
      <c r="S358" s="37" t="str">
        <f t="shared" si="29"/>
        <v> </v>
      </c>
    </row>
    <row r="359" spans="2:19" ht="15">
      <c r="B359" s="37" t="str">
        <f t="shared" si="27"/>
        <v> </v>
      </c>
      <c r="C359" s="57">
        <f t="shared" si="28"/>
        <v>381</v>
      </c>
      <c r="E359" s="37">
        <f t="shared" si="30"/>
      </c>
      <c r="F359" s="56"/>
      <c r="G359" s="56"/>
      <c r="H359" s="42" t="str">
        <f t="shared" si="26"/>
        <v> </v>
      </c>
      <c r="I359" s="43"/>
      <c r="J359" s="44"/>
      <c r="K359" s="56"/>
      <c r="L359" s="56"/>
      <c r="M359" s="49"/>
      <c r="N359" s="50"/>
      <c r="O359" s="56"/>
      <c r="S359" s="37" t="str">
        <f t="shared" si="29"/>
        <v> </v>
      </c>
    </row>
    <row r="360" spans="2:19" ht="15">
      <c r="B360" s="37" t="str">
        <f t="shared" si="27"/>
        <v> </v>
      </c>
      <c r="C360" s="57">
        <f t="shared" si="28"/>
        <v>381</v>
      </c>
      <c r="E360" s="37">
        <f t="shared" si="30"/>
      </c>
      <c r="F360" s="56"/>
      <c r="G360" s="56"/>
      <c r="H360" s="42" t="str">
        <f t="shared" si="26"/>
        <v> </v>
      </c>
      <c r="I360" s="43"/>
      <c r="J360" s="44"/>
      <c r="K360" s="56"/>
      <c r="L360" s="56"/>
      <c r="M360" s="49"/>
      <c r="N360" s="50"/>
      <c r="O360" s="56"/>
      <c r="S360" s="37" t="str">
        <f t="shared" si="29"/>
        <v> </v>
      </c>
    </row>
    <row r="361" spans="2:19" ht="15">
      <c r="B361" s="37" t="str">
        <f t="shared" si="27"/>
        <v> </v>
      </c>
      <c r="C361" s="57">
        <f t="shared" si="28"/>
        <v>381</v>
      </c>
      <c r="E361" s="37">
        <f t="shared" si="30"/>
      </c>
      <c r="F361" s="56"/>
      <c r="G361" s="56"/>
      <c r="H361" s="42" t="str">
        <f t="shared" si="26"/>
        <v> </v>
      </c>
      <c r="I361" s="43"/>
      <c r="J361" s="44"/>
      <c r="K361" s="56"/>
      <c r="L361" s="56"/>
      <c r="M361" s="49"/>
      <c r="N361" s="50"/>
      <c r="O361" s="56"/>
      <c r="S361" s="37" t="str">
        <f t="shared" si="29"/>
        <v> </v>
      </c>
    </row>
    <row r="362" spans="2:19" ht="15">
      <c r="B362" s="37" t="str">
        <f t="shared" si="27"/>
        <v> </v>
      </c>
      <c r="C362" s="57">
        <f t="shared" si="28"/>
        <v>381</v>
      </c>
      <c r="E362" s="37">
        <f t="shared" si="30"/>
      </c>
      <c r="F362" s="56"/>
      <c r="G362" s="56"/>
      <c r="H362" s="42" t="str">
        <f t="shared" si="26"/>
        <v> </v>
      </c>
      <c r="I362" s="43"/>
      <c r="J362" s="44"/>
      <c r="K362" s="56"/>
      <c r="L362" s="56"/>
      <c r="M362" s="49"/>
      <c r="N362" s="50"/>
      <c r="O362" s="56"/>
      <c r="S362" s="37" t="str">
        <f t="shared" si="29"/>
        <v> </v>
      </c>
    </row>
    <row r="363" spans="2:19" ht="15">
      <c r="B363" s="37" t="str">
        <f t="shared" si="27"/>
        <v> </v>
      </c>
      <c r="C363" s="57">
        <f t="shared" si="28"/>
        <v>381</v>
      </c>
      <c r="E363" s="37">
        <f t="shared" si="30"/>
      </c>
      <c r="F363" s="56"/>
      <c r="G363" s="56"/>
      <c r="H363" s="42" t="str">
        <f t="shared" si="26"/>
        <v> </v>
      </c>
      <c r="I363" s="43"/>
      <c r="J363" s="44"/>
      <c r="K363" s="56"/>
      <c r="L363" s="56"/>
      <c r="M363" s="49"/>
      <c r="N363" s="50"/>
      <c r="O363" s="56"/>
      <c r="S363" s="37" t="str">
        <f t="shared" si="29"/>
        <v> </v>
      </c>
    </row>
    <row r="364" spans="2:19" ht="15">
      <c r="B364" s="37" t="str">
        <f t="shared" si="27"/>
        <v> </v>
      </c>
      <c r="C364" s="57">
        <f t="shared" si="28"/>
        <v>381</v>
      </c>
      <c r="E364" s="37">
        <f t="shared" si="30"/>
      </c>
      <c r="F364" s="56"/>
      <c r="G364" s="56"/>
      <c r="H364" s="42" t="str">
        <f t="shared" si="26"/>
        <v> </v>
      </c>
      <c r="I364" s="43"/>
      <c r="J364" s="44"/>
      <c r="K364" s="56"/>
      <c r="L364" s="56"/>
      <c r="M364" s="49"/>
      <c r="N364" s="50"/>
      <c r="O364" s="56"/>
      <c r="S364" s="37" t="str">
        <f t="shared" si="29"/>
        <v> </v>
      </c>
    </row>
    <row r="365" spans="2:19" ht="15">
      <c r="B365" s="37" t="str">
        <f t="shared" si="27"/>
        <v> </v>
      </c>
      <c r="C365" s="57">
        <f t="shared" si="28"/>
        <v>381</v>
      </c>
      <c r="E365" s="37">
        <f t="shared" si="30"/>
      </c>
      <c r="F365" s="56"/>
      <c r="G365" s="56"/>
      <c r="H365" s="42" t="str">
        <f t="shared" si="26"/>
        <v> </v>
      </c>
      <c r="I365" s="43"/>
      <c r="J365" s="44"/>
      <c r="K365" s="56"/>
      <c r="L365" s="56"/>
      <c r="M365" s="49"/>
      <c r="N365" s="50"/>
      <c r="O365" s="56"/>
      <c r="S365" s="37" t="str">
        <f t="shared" si="29"/>
        <v> </v>
      </c>
    </row>
    <row r="366" spans="2:19" ht="15">
      <c r="B366" s="37" t="str">
        <f t="shared" si="27"/>
        <v> </v>
      </c>
      <c r="C366" s="57">
        <f t="shared" si="28"/>
        <v>381</v>
      </c>
      <c r="E366" s="37">
        <f t="shared" si="30"/>
      </c>
      <c r="F366" s="56"/>
      <c r="G366" s="56"/>
      <c r="H366" s="42" t="str">
        <f t="shared" si="26"/>
        <v> </v>
      </c>
      <c r="I366" s="43"/>
      <c r="J366" s="44"/>
      <c r="K366" s="56"/>
      <c r="L366" s="56"/>
      <c r="M366" s="49"/>
      <c r="N366" s="50"/>
      <c r="O366" s="56"/>
      <c r="S366" s="37" t="str">
        <f t="shared" si="29"/>
        <v> </v>
      </c>
    </row>
    <row r="367" spans="2:19" ht="15">
      <c r="B367" s="37" t="str">
        <f t="shared" si="27"/>
        <v> </v>
      </c>
      <c r="C367" s="57">
        <f t="shared" si="28"/>
        <v>381</v>
      </c>
      <c r="E367" s="37">
        <f t="shared" si="30"/>
      </c>
      <c r="F367" s="56"/>
      <c r="G367" s="56"/>
      <c r="H367" s="42" t="str">
        <f t="shared" si="26"/>
        <v> </v>
      </c>
      <c r="I367" s="43"/>
      <c r="J367" s="44"/>
      <c r="K367" s="56"/>
      <c r="L367" s="56"/>
      <c r="M367" s="49"/>
      <c r="N367" s="50"/>
      <c r="O367" s="56"/>
      <c r="S367" s="37" t="str">
        <f t="shared" si="29"/>
        <v> </v>
      </c>
    </row>
    <row r="368" spans="2:19" ht="15">
      <c r="B368" s="37" t="str">
        <f t="shared" si="27"/>
        <v> </v>
      </c>
      <c r="C368" s="57">
        <f t="shared" si="28"/>
        <v>381</v>
      </c>
      <c r="E368" s="37">
        <f t="shared" si="30"/>
      </c>
      <c r="F368" s="56"/>
      <c r="G368" s="56"/>
      <c r="H368" s="42" t="str">
        <f t="shared" si="26"/>
        <v> </v>
      </c>
      <c r="I368" s="43"/>
      <c r="J368" s="44"/>
      <c r="K368" s="56"/>
      <c r="L368" s="56"/>
      <c r="M368" s="49"/>
      <c r="N368" s="50"/>
      <c r="O368" s="56"/>
      <c r="S368" s="37" t="str">
        <f t="shared" si="29"/>
        <v> </v>
      </c>
    </row>
    <row r="369" spans="2:19" ht="15">
      <c r="B369" s="37" t="str">
        <f t="shared" si="27"/>
        <v> </v>
      </c>
      <c r="C369" s="57">
        <f t="shared" si="28"/>
        <v>381</v>
      </c>
      <c r="E369" s="37">
        <f t="shared" si="30"/>
      </c>
      <c r="F369" s="56"/>
      <c r="G369" s="56"/>
      <c r="H369" s="42" t="str">
        <f t="shared" si="26"/>
        <v> </v>
      </c>
      <c r="I369" s="43"/>
      <c r="J369" s="44"/>
      <c r="K369" s="56"/>
      <c r="L369" s="56"/>
      <c r="M369" s="49"/>
      <c r="N369" s="50"/>
      <c r="O369" s="56"/>
      <c r="S369" s="37" t="str">
        <f t="shared" si="29"/>
        <v> </v>
      </c>
    </row>
    <row r="370" spans="2:19" ht="15">
      <c r="B370" s="37" t="str">
        <f t="shared" si="27"/>
        <v> </v>
      </c>
      <c r="C370" s="57">
        <f t="shared" si="28"/>
        <v>381</v>
      </c>
      <c r="E370" s="37">
        <f t="shared" si="30"/>
      </c>
      <c r="F370" s="56"/>
      <c r="G370" s="56"/>
      <c r="H370" s="42" t="str">
        <f t="shared" si="26"/>
        <v> </v>
      </c>
      <c r="I370" s="43"/>
      <c r="J370" s="44"/>
      <c r="K370" s="56"/>
      <c r="L370" s="56"/>
      <c r="M370" s="49"/>
      <c r="N370" s="50"/>
      <c r="O370" s="56"/>
      <c r="S370" s="37" t="str">
        <f t="shared" si="29"/>
        <v> </v>
      </c>
    </row>
    <row r="371" spans="2:19" ht="15">
      <c r="B371" s="37" t="str">
        <f t="shared" si="27"/>
        <v> </v>
      </c>
      <c r="C371" s="57">
        <f t="shared" si="28"/>
        <v>381</v>
      </c>
      <c r="E371" s="37">
        <f t="shared" si="30"/>
      </c>
      <c r="F371" s="56"/>
      <c r="G371" s="56"/>
      <c r="H371" s="42" t="str">
        <f t="shared" si="26"/>
        <v> </v>
      </c>
      <c r="I371" s="43"/>
      <c r="J371" s="44"/>
      <c r="K371" s="56"/>
      <c r="L371" s="56"/>
      <c r="M371" s="49"/>
      <c r="N371" s="50"/>
      <c r="O371" s="56"/>
      <c r="S371" s="37" t="str">
        <f t="shared" si="29"/>
        <v> </v>
      </c>
    </row>
    <row r="372" spans="2:19" ht="15">
      <c r="B372" s="37" t="str">
        <f t="shared" si="27"/>
        <v> </v>
      </c>
      <c r="C372" s="57">
        <f t="shared" si="28"/>
        <v>381</v>
      </c>
      <c r="E372" s="37">
        <f t="shared" si="30"/>
      </c>
      <c r="F372" s="56"/>
      <c r="G372" s="56"/>
      <c r="H372" s="42" t="str">
        <f t="shared" si="26"/>
        <v> </v>
      </c>
      <c r="I372" s="43"/>
      <c r="J372" s="44"/>
      <c r="K372" s="56"/>
      <c r="L372" s="56"/>
      <c r="M372" s="49"/>
      <c r="N372" s="50"/>
      <c r="O372" s="56"/>
      <c r="S372" s="37" t="str">
        <f t="shared" si="29"/>
        <v> </v>
      </c>
    </row>
    <row r="373" spans="2:19" ht="15">
      <c r="B373" s="37" t="str">
        <f t="shared" si="27"/>
        <v> </v>
      </c>
      <c r="C373" s="57">
        <f t="shared" si="28"/>
        <v>381</v>
      </c>
      <c r="E373" s="37">
        <f t="shared" si="30"/>
      </c>
      <c r="F373" s="56"/>
      <c r="G373" s="56"/>
      <c r="H373" s="42" t="str">
        <f t="shared" si="26"/>
        <v> </v>
      </c>
      <c r="I373" s="43"/>
      <c r="J373" s="44"/>
      <c r="K373" s="56"/>
      <c r="L373" s="56"/>
      <c r="M373" s="49"/>
      <c r="N373" s="50"/>
      <c r="O373" s="56"/>
      <c r="S373" s="37" t="str">
        <f t="shared" si="29"/>
        <v> </v>
      </c>
    </row>
    <row r="374" spans="2:19" ht="15">
      <c r="B374" s="37" t="str">
        <f t="shared" si="27"/>
        <v> </v>
      </c>
      <c r="C374" s="57">
        <f t="shared" si="28"/>
        <v>381</v>
      </c>
      <c r="E374" s="37">
        <f t="shared" si="30"/>
      </c>
      <c r="F374" s="56"/>
      <c r="G374" s="56"/>
      <c r="H374" s="42" t="str">
        <f t="shared" si="26"/>
        <v> </v>
      </c>
      <c r="I374" s="43"/>
      <c r="J374" s="44"/>
      <c r="K374" s="56"/>
      <c r="L374" s="56"/>
      <c r="M374" s="49"/>
      <c r="N374" s="50"/>
      <c r="O374" s="56"/>
      <c r="S374" s="37" t="str">
        <f t="shared" si="29"/>
        <v> </v>
      </c>
    </row>
    <row r="375" spans="2:19" ht="15">
      <c r="B375" s="37" t="str">
        <f t="shared" si="27"/>
        <v> </v>
      </c>
      <c r="C375" s="57">
        <f t="shared" si="28"/>
        <v>381</v>
      </c>
      <c r="E375" s="37">
        <f t="shared" si="30"/>
      </c>
      <c r="F375" s="56"/>
      <c r="G375" s="56"/>
      <c r="H375" s="42" t="str">
        <f t="shared" si="26"/>
        <v> </v>
      </c>
      <c r="I375" s="43"/>
      <c r="J375" s="44"/>
      <c r="K375" s="56"/>
      <c r="L375" s="56"/>
      <c r="M375" s="49"/>
      <c r="N375" s="50"/>
      <c r="O375" s="56"/>
      <c r="S375" s="37" t="str">
        <f t="shared" si="29"/>
        <v> </v>
      </c>
    </row>
    <row r="376" spans="2:19" ht="15">
      <c r="B376" s="37" t="str">
        <f t="shared" si="27"/>
        <v> </v>
      </c>
      <c r="C376" s="57">
        <f t="shared" si="28"/>
        <v>381</v>
      </c>
      <c r="E376" s="37">
        <f t="shared" si="30"/>
      </c>
      <c r="F376" s="56"/>
      <c r="G376" s="56"/>
      <c r="H376" s="42" t="str">
        <f t="shared" si="26"/>
        <v> </v>
      </c>
      <c r="I376" s="43"/>
      <c r="J376" s="44"/>
      <c r="K376" s="56"/>
      <c r="L376" s="56"/>
      <c r="M376" s="49"/>
      <c r="N376" s="50"/>
      <c r="O376" s="56"/>
      <c r="S376" s="37" t="str">
        <f t="shared" si="29"/>
        <v> </v>
      </c>
    </row>
    <row r="377" spans="2:19" ht="15">
      <c r="B377" s="37" t="str">
        <f t="shared" si="27"/>
        <v> </v>
      </c>
      <c r="C377" s="57">
        <f t="shared" si="28"/>
        <v>381</v>
      </c>
      <c r="E377" s="37">
        <f t="shared" si="30"/>
      </c>
      <c r="F377" s="56"/>
      <c r="G377" s="56"/>
      <c r="H377" s="42" t="str">
        <f t="shared" si="26"/>
        <v> </v>
      </c>
      <c r="I377" s="43"/>
      <c r="J377" s="44"/>
      <c r="K377" s="56"/>
      <c r="L377" s="56"/>
      <c r="M377" s="49"/>
      <c r="N377" s="50"/>
      <c r="O377" s="56"/>
      <c r="S377" s="37" t="str">
        <f t="shared" si="29"/>
        <v> </v>
      </c>
    </row>
    <row r="378" spans="2:19" ht="15">
      <c r="B378" s="37" t="str">
        <f t="shared" si="27"/>
        <v> </v>
      </c>
      <c r="C378" s="57">
        <f t="shared" si="28"/>
        <v>381</v>
      </c>
      <c r="E378" s="37">
        <f t="shared" si="30"/>
      </c>
      <c r="F378" s="56"/>
      <c r="G378" s="56"/>
      <c r="H378" s="42" t="str">
        <f t="shared" si="26"/>
        <v> </v>
      </c>
      <c r="I378" s="43"/>
      <c r="J378" s="44"/>
      <c r="K378" s="56"/>
      <c r="L378" s="56"/>
      <c r="M378" s="49"/>
      <c r="N378" s="50"/>
      <c r="O378" s="56"/>
      <c r="S378" s="37" t="str">
        <f t="shared" si="29"/>
        <v> </v>
      </c>
    </row>
    <row r="379" spans="2:19" ht="15">
      <c r="B379" s="37" t="str">
        <f t="shared" si="27"/>
        <v> </v>
      </c>
      <c r="C379" s="57">
        <f t="shared" si="28"/>
        <v>381</v>
      </c>
      <c r="E379" s="37">
        <f t="shared" si="30"/>
      </c>
      <c r="F379" s="56"/>
      <c r="G379" s="56"/>
      <c r="H379" s="42" t="str">
        <f t="shared" si="26"/>
        <v> </v>
      </c>
      <c r="I379" s="43"/>
      <c r="J379" s="44"/>
      <c r="K379" s="56"/>
      <c r="L379" s="56"/>
      <c r="M379" s="49"/>
      <c r="N379" s="50"/>
      <c r="O379" s="56"/>
      <c r="S379" s="37" t="str">
        <f t="shared" si="29"/>
        <v> </v>
      </c>
    </row>
    <row r="380" spans="2:19" ht="15">
      <c r="B380" s="37" t="str">
        <f t="shared" si="27"/>
        <v> </v>
      </c>
      <c r="C380" s="57">
        <f t="shared" si="28"/>
        <v>381</v>
      </c>
      <c r="E380" s="37">
        <f t="shared" si="30"/>
      </c>
      <c r="F380" s="56"/>
      <c r="G380" s="56"/>
      <c r="H380" s="42" t="str">
        <f t="shared" si="26"/>
        <v> </v>
      </c>
      <c r="I380" s="43"/>
      <c r="J380" s="44"/>
      <c r="K380" s="56"/>
      <c r="L380" s="56"/>
      <c r="M380" s="49"/>
      <c r="N380" s="50"/>
      <c r="O380" s="56"/>
      <c r="S380" s="37" t="str">
        <f t="shared" si="29"/>
        <v> </v>
      </c>
    </row>
    <row r="381" spans="2:19" ht="15">
      <c r="B381" s="37" t="str">
        <f t="shared" si="27"/>
        <v> </v>
      </c>
      <c r="C381" s="57">
        <f t="shared" si="28"/>
        <v>381</v>
      </c>
      <c r="E381" s="37">
        <f t="shared" si="30"/>
      </c>
      <c r="F381" s="56"/>
      <c r="G381" s="56"/>
      <c r="H381" s="42" t="str">
        <f t="shared" si="26"/>
        <v> </v>
      </c>
      <c r="I381" s="43"/>
      <c r="J381" s="44"/>
      <c r="K381" s="56"/>
      <c r="L381" s="56"/>
      <c r="M381" s="49"/>
      <c r="N381" s="50"/>
      <c r="O381" s="56"/>
      <c r="S381" s="37" t="str">
        <f t="shared" si="29"/>
        <v> </v>
      </c>
    </row>
    <row r="382" spans="2:19" ht="15">
      <c r="B382" s="37" t="str">
        <f t="shared" si="27"/>
        <v> </v>
      </c>
      <c r="C382" s="57">
        <f t="shared" si="28"/>
        <v>381</v>
      </c>
      <c r="E382" s="37">
        <f t="shared" si="30"/>
      </c>
      <c r="F382" s="56"/>
      <c r="G382" s="56"/>
      <c r="H382" s="42" t="str">
        <f t="shared" si="26"/>
        <v> </v>
      </c>
      <c r="I382" s="43"/>
      <c r="J382" s="44"/>
      <c r="K382" s="56"/>
      <c r="L382" s="56"/>
      <c r="M382" s="49"/>
      <c r="N382" s="50"/>
      <c r="O382" s="56"/>
      <c r="S382" s="37" t="str">
        <f t="shared" si="29"/>
        <v> </v>
      </c>
    </row>
    <row r="383" spans="2:19" ht="15">
      <c r="B383" s="37" t="str">
        <f t="shared" si="27"/>
        <v> </v>
      </c>
      <c r="C383" s="57">
        <f t="shared" si="28"/>
        <v>381</v>
      </c>
      <c r="E383" s="37">
        <f t="shared" si="30"/>
      </c>
      <c r="F383" s="56"/>
      <c r="G383" s="56"/>
      <c r="H383" s="42" t="str">
        <f t="shared" si="26"/>
        <v> </v>
      </c>
      <c r="I383" s="43"/>
      <c r="J383" s="44"/>
      <c r="K383" s="56"/>
      <c r="L383" s="56"/>
      <c r="M383" s="49"/>
      <c r="N383" s="50"/>
      <c r="O383" s="56"/>
      <c r="S383" s="37" t="str">
        <f t="shared" si="29"/>
        <v> </v>
      </c>
    </row>
    <row r="384" spans="2:19" ht="15">
      <c r="B384" s="37" t="str">
        <f t="shared" si="27"/>
        <v> </v>
      </c>
      <c r="C384" s="57">
        <f t="shared" si="28"/>
        <v>381</v>
      </c>
      <c r="E384" s="37">
        <f t="shared" si="30"/>
      </c>
      <c r="F384" s="56"/>
      <c r="G384" s="56"/>
      <c r="H384" s="42" t="str">
        <f t="shared" si="26"/>
        <v> </v>
      </c>
      <c r="I384" s="43"/>
      <c r="J384" s="44"/>
      <c r="K384" s="56"/>
      <c r="L384" s="56"/>
      <c r="M384" s="49"/>
      <c r="N384" s="50"/>
      <c r="O384" s="56"/>
      <c r="S384" s="37" t="str">
        <f t="shared" si="29"/>
        <v> </v>
      </c>
    </row>
    <row r="385" spans="2:19" ht="15">
      <c r="B385" s="37" t="str">
        <f t="shared" si="27"/>
        <v> </v>
      </c>
      <c r="C385" s="57">
        <f t="shared" si="28"/>
        <v>381</v>
      </c>
      <c r="E385" s="37">
        <f t="shared" si="30"/>
      </c>
      <c r="F385" s="56"/>
      <c r="G385" s="56"/>
      <c r="H385" s="42" t="str">
        <f t="shared" si="26"/>
        <v> </v>
      </c>
      <c r="I385" s="43"/>
      <c r="J385" s="44"/>
      <c r="K385" s="56"/>
      <c r="L385" s="56"/>
      <c r="M385" s="49"/>
      <c r="N385" s="50"/>
      <c r="O385" s="56"/>
      <c r="S385" s="37" t="str">
        <f t="shared" si="29"/>
        <v> </v>
      </c>
    </row>
    <row r="386" spans="2:19" ht="15">
      <c r="B386" s="37" t="str">
        <f t="shared" si="27"/>
        <v> </v>
      </c>
      <c r="C386" s="57">
        <f t="shared" si="28"/>
        <v>381</v>
      </c>
      <c r="E386" s="37">
        <f t="shared" si="30"/>
      </c>
      <c r="F386" s="56"/>
      <c r="G386" s="56"/>
      <c r="H386" s="42" t="str">
        <f t="shared" si="26"/>
        <v> </v>
      </c>
      <c r="I386" s="43"/>
      <c r="J386" s="44"/>
      <c r="K386" s="56"/>
      <c r="L386" s="56"/>
      <c r="M386" s="49"/>
      <c r="N386" s="50"/>
      <c r="O386" s="56"/>
      <c r="S386" s="37" t="str">
        <f t="shared" si="29"/>
        <v> </v>
      </c>
    </row>
    <row r="387" spans="2:19" ht="15">
      <c r="B387" s="37" t="str">
        <f t="shared" si="27"/>
        <v> </v>
      </c>
      <c r="C387" s="57">
        <f t="shared" si="28"/>
        <v>381</v>
      </c>
      <c r="E387" s="37">
        <f t="shared" si="30"/>
      </c>
      <c r="F387" s="56"/>
      <c r="G387" s="56"/>
      <c r="H387" s="42" t="str">
        <f t="shared" si="26"/>
        <v> </v>
      </c>
      <c r="I387" s="43"/>
      <c r="J387" s="44"/>
      <c r="K387" s="56"/>
      <c r="L387" s="56"/>
      <c r="M387" s="49"/>
      <c r="N387" s="50"/>
      <c r="O387" s="56"/>
      <c r="S387" s="37" t="str">
        <f t="shared" si="29"/>
        <v> </v>
      </c>
    </row>
    <row r="388" spans="2:19" ht="15">
      <c r="B388" s="37" t="str">
        <f t="shared" si="27"/>
        <v> </v>
      </c>
      <c r="C388" s="57">
        <f t="shared" si="28"/>
        <v>381</v>
      </c>
      <c r="E388" s="37">
        <f t="shared" si="30"/>
      </c>
      <c r="F388" s="56"/>
      <c r="G388" s="56"/>
      <c r="H388" s="42" t="str">
        <f t="shared" si="26"/>
        <v> </v>
      </c>
      <c r="I388" s="43"/>
      <c r="J388" s="44"/>
      <c r="K388" s="56"/>
      <c r="L388" s="56"/>
      <c r="M388" s="49"/>
      <c r="N388" s="50"/>
      <c r="O388" s="56"/>
      <c r="S388" s="37" t="str">
        <f t="shared" si="29"/>
        <v> </v>
      </c>
    </row>
    <row r="389" spans="2:19" ht="15">
      <c r="B389" s="37" t="str">
        <f t="shared" si="27"/>
        <v> </v>
      </c>
      <c r="C389" s="57">
        <f t="shared" si="28"/>
        <v>381</v>
      </c>
      <c r="E389" s="37">
        <f t="shared" si="30"/>
      </c>
      <c r="F389" s="56"/>
      <c r="G389" s="56"/>
      <c r="H389" s="42" t="str">
        <f t="shared" si="26"/>
        <v> </v>
      </c>
      <c r="I389" s="43"/>
      <c r="J389" s="44"/>
      <c r="K389" s="56"/>
      <c r="L389" s="56"/>
      <c r="M389" s="49"/>
      <c r="N389" s="50"/>
      <c r="O389" s="56"/>
      <c r="S389" s="37" t="str">
        <f t="shared" si="29"/>
        <v> </v>
      </c>
    </row>
    <row r="390" spans="2:19" ht="15">
      <c r="B390" s="37" t="str">
        <f t="shared" si="27"/>
        <v> </v>
      </c>
      <c r="C390" s="57">
        <f t="shared" si="28"/>
        <v>381</v>
      </c>
      <c r="E390" s="37">
        <f t="shared" si="30"/>
      </c>
      <c r="F390" s="56"/>
      <c r="G390" s="56"/>
      <c r="H390" s="42" t="str">
        <f t="shared" si="26"/>
        <v> </v>
      </c>
      <c r="I390" s="43"/>
      <c r="J390" s="44"/>
      <c r="K390" s="56"/>
      <c r="L390" s="56"/>
      <c r="M390" s="49"/>
      <c r="N390" s="50"/>
      <c r="O390" s="56"/>
      <c r="S390" s="37" t="str">
        <f t="shared" si="29"/>
        <v> </v>
      </c>
    </row>
    <row r="391" spans="2:19" ht="15">
      <c r="B391" s="37" t="str">
        <f t="shared" si="27"/>
        <v> </v>
      </c>
      <c r="C391" s="57">
        <f t="shared" si="28"/>
        <v>381</v>
      </c>
      <c r="E391" s="37">
        <f t="shared" si="30"/>
      </c>
      <c r="F391" s="56"/>
      <c r="G391" s="56"/>
      <c r="H391" s="42" t="str">
        <f t="shared" si="26"/>
        <v> </v>
      </c>
      <c r="I391" s="43"/>
      <c r="J391" s="44"/>
      <c r="K391" s="56"/>
      <c r="L391" s="56"/>
      <c r="M391" s="49"/>
      <c r="N391" s="50"/>
      <c r="O391" s="56"/>
      <c r="S391" s="37" t="str">
        <f t="shared" si="29"/>
        <v> </v>
      </c>
    </row>
    <row r="392" spans="2:19" ht="15">
      <c r="B392" s="37" t="str">
        <f t="shared" si="27"/>
        <v> </v>
      </c>
      <c r="C392" s="57">
        <f t="shared" si="28"/>
        <v>381</v>
      </c>
      <c r="E392" s="37">
        <f t="shared" si="30"/>
      </c>
      <c r="F392" s="56"/>
      <c r="G392" s="56"/>
      <c r="H392" s="42" t="str">
        <f t="shared" si="26"/>
        <v> </v>
      </c>
      <c r="I392" s="43"/>
      <c r="J392" s="44"/>
      <c r="K392" s="56"/>
      <c r="L392" s="56"/>
      <c r="M392" s="49"/>
      <c r="N392" s="50"/>
      <c r="O392" s="56"/>
      <c r="S392" s="37" t="str">
        <f t="shared" si="29"/>
        <v> </v>
      </c>
    </row>
    <row r="393" spans="2:19" ht="15">
      <c r="B393" s="37" t="str">
        <f t="shared" si="27"/>
        <v> </v>
      </c>
      <c r="C393" s="57">
        <f t="shared" si="28"/>
        <v>381</v>
      </c>
      <c r="E393" s="37">
        <f t="shared" si="30"/>
      </c>
      <c r="F393" s="56"/>
      <c r="G393" s="56"/>
      <c r="H393" s="42" t="str">
        <f t="shared" si="26"/>
        <v> </v>
      </c>
      <c r="I393" s="43"/>
      <c r="J393" s="44"/>
      <c r="K393" s="56"/>
      <c r="L393" s="56"/>
      <c r="M393" s="49"/>
      <c r="N393" s="50"/>
      <c r="O393" s="56"/>
      <c r="S393" s="37" t="str">
        <f t="shared" si="29"/>
        <v> </v>
      </c>
    </row>
    <row r="394" spans="2:19" ht="15">
      <c r="B394" s="37" t="str">
        <f t="shared" si="27"/>
        <v> </v>
      </c>
      <c r="C394" s="57">
        <f t="shared" si="28"/>
        <v>381</v>
      </c>
      <c r="E394" s="37">
        <f t="shared" si="30"/>
      </c>
      <c r="F394" s="56"/>
      <c r="G394" s="56"/>
      <c r="H394" s="42" t="str">
        <f t="shared" si="26"/>
        <v> </v>
      </c>
      <c r="I394" s="43"/>
      <c r="J394" s="44"/>
      <c r="K394" s="56"/>
      <c r="L394" s="56"/>
      <c r="M394" s="49"/>
      <c r="N394" s="50"/>
      <c r="O394" s="56"/>
      <c r="S394" s="37" t="str">
        <f t="shared" si="29"/>
        <v> </v>
      </c>
    </row>
    <row r="395" spans="2:19" ht="15">
      <c r="B395" s="37" t="str">
        <f t="shared" si="27"/>
        <v> </v>
      </c>
      <c r="C395" s="57">
        <f t="shared" si="28"/>
        <v>381</v>
      </c>
      <c r="E395" s="37">
        <f t="shared" si="30"/>
      </c>
      <c r="F395" s="56"/>
      <c r="G395" s="56"/>
      <c r="H395" s="42" t="str">
        <f t="shared" si="26"/>
        <v> </v>
      </c>
      <c r="I395" s="43"/>
      <c r="J395" s="44"/>
      <c r="K395" s="56"/>
      <c r="L395" s="56"/>
      <c r="M395" s="49"/>
      <c r="N395" s="50"/>
      <c r="O395" s="56"/>
      <c r="S395" s="37" t="str">
        <f t="shared" si="29"/>
        <v> </v>
      </c>
    </row>
    <row r="396" spans="2:19" ht="30" customHeight="1">
      <c r="B396" s="37" t="str">
        <f t="shared" si="27"/>
        <v> </v>
      </c>
      <c r="C396" s="57">
        <f t="shared" si="28"/>
        <v>381</v>
      </c>
      <c r="E396" s="37">
        <f t="shared" si="30"/>
      </c>
      <c r="F396" s="56"/>
      <c r="G396" s="56"/>
      <c r="H396" s="42" t="str">
        <f t="shared" si="26"/>
        <v> </v>
      </c>
      <c r="I396" s="43"/>
      <c r="J396" s="44"/>
      <c r="K396" s="56"/>
      <c r="L396" s="56"/>
      <c r="M396" s="49"/>
      <c r="N396" s="50"/>
      <c r="O396" s="56"/>
      <c r="S396" s="37" t="str">
        <f t="shared" si="29"/>
        <v> </v>
      </c>
    </row>
    <row r="397" spans="2:19" ht="30" customHeight="1">
      <c r="B397" s="37" t="str">
        <f t="shared" si="27"/>
        <v> </v>
      </c>
      <c r="C397" s="57">
        <f t="shared" si="28"/>
        <v>381</v>
      </c>
      <c r="E397" s="37">
        <f t="shared" si="30"/>
      </c>
      <c r="F397" s="56"/>
      <c r="G397" s="56"/>
      <c r="H397" s="42" t="str">
        <f t="shared" si="26"/>
        <v> </v>
      </c>
      <c r="I397" s="43"/>
      <c r="J397" s="44"/>
      <c r="K397" s="56"/>
      <c r="L397" s="56"/>
      <c r="M397" s="49"/>
      <c r="N397" s="50"/>
      <c r="O397" s="56"/>
      <c r="S397" s="37" t="str">
        <f t="shared" si="29"/>
        <v> </v>
      </c>
    </row>
    <row r="398" spans="2:19" ht="30" customHeight="1">
      <c r="B398" s="37" t="str">
        <f t="shared" si="27"/>
        <v> </v>
      </c>
      <c r="C398" s="57">
        <f t="shared" si="28"/>
        <v>381</v>
      </c>
      <c r="E398" s="37">
        <f t="shared" si="30"/>
      </c>
      <c r="F398" s="56"/>
      <c r="G398" s="56"/>
      <c r="H398" s="42" t="str">
        <f t="shared" si="26"/>
        <v> </v>
      </c>
      <c r="I398" s="43"/>
      <c r="J398" s="44"/>
      <c r="K398" s="56"/>
      <c r="L398" s="56"/>
      <c r="M398" s="49"/>
      <c r="N398" s="50"/>
      <c r="O398" s="56"/>
      <c r="S398" s="37" t="str">
        <f t="shared" si="29"/>
        <v> </v>
      </c>
    </row>
    <row r="399" spans="2:19" ht="30" customHeight="1">
      <c r="B399" s="37" t="str">
        <f t="shared" si="27"/>
        <v> </v>
      </c>
      <c r="C399" s="57">
        <f t="shared" si="28"/>
        <v>381</v>
      </c>
      <c r="E399" s="37">
        <f t="shared" si="30"/>
      </c>
      <c r="F399" s="56"/>
      <c r="G399" s="56"/>
      <c r="H399" s="42" t="str">
        <f aca="true" t="shared" si="31" ref="H399:H414">CONCATENATE(F399," ",G399)</f>
        <v> </v>
      </c>
      <c r="I399" s="43"/>
      <c r="J399" s="44"/>
      <c r="K399" s="56"/>
      <c r="L399" s="56"/>
      <c r="M399" s="49"/>
      <c r="N399" s="50"/>
      <c r="O399" s="56"/>
      <c r="S399" s="37" t="str">
        <f t="shared" si="29"/>
        <v> </v>
      </c>
    </row>
    <row r="400" spans="2:19" ht="30" customHeight="1">
      <c r="B400" s="37" t="str">
        <f aca="true" t="shared" si="32" ref="B400:B414">CONCATENATE(H400,I400)</f>
        <v> </v>
      </c>
      <c r="C400" s="57">
        <f aca="true" t="shared" si="33" ref="C400:C414">COUNTIF($B$15:$B$395,B400)</f>
        <v>381</v>
      </c>
      <c r="E400" s="37">
        <f t="shared" si="30"/>
      </c>
      <c r="F400" s="56"/>
      <c r="G400" s="56"/>
      <c r="H400" s="42" t="str">
        <f t="shared" si="31"/>
        <v> </v>
      </c>
      <c r="I400" s="43"/>
      <c r="J400" s="44"/>
      <c r="K400" s="56"/>
      <c r="L400" s="56"/>
      <c r="M400" s="49"/>
      <c r="N400" s="50"/>
      <c r="O400" s="56"/>
      <c r="S400" s="37" t="str">
        <f aca="true" t="shared" si="34" ref="S400:S414">CONCATENATE(I400,H400,N400,J400)</f>
        <v> </v>
      </c>
    </row>
    <row r="401" spans="2:19" ht="30" customHeight="1">
      <c r="B401" s="37" t="str">
        <f t="shared" si="32"/>
        <v> </v>
      </c>
      <c r="C401" s="57">
        <f t="shared" si="33"/>
        <v>381</v>
      </c>
      <c r="E401" s="37">
        <f t="shared" si="30"/>
      </c>
      <c r="F401" s="56"/>
      <c r="G401" s="56"/>
      <c r="H401" s="42" t="str">
        <f t="shared" si="31"/>
        <v> </v>
      </c>
      <c r="I401" s="43"/>
      <c r="J401" s="44"/>
      <c r="K401" s="56"/>
      <c r="L401" s="56"/>
      <c r="M401" s="49"/>
      <c r="N401" s="50"/>
      <c r="O401" s="56"/>
      <c r="S401" s="37" t="str">
        <f t="shared" si="34"/>
        <v> </v>
      </c>
    </row>
    <row r="402" spans="2:19" ht="30" customHeight="1">
      <c r="B402" s="37" t="str">
        <f t="shared" si="32"/>
        <v> </v>
      </c>
      <c r="C402" s="57">
        <f t="shared" si="33"/>
        <v>381</v>
      </c>
      <c r="E402" s="37">
        <f t="shared" si="30"/>
      </c>
      <c r="F402" s="56"/>
      <c r="G402" s="56"/>
      <c r="H402" s="42" t="str">
        <f t="shared" si="31"/>
        <v> </v>
      </c>
      <c r="I402" s="43"/>
      <c r="J402" s="44"/>
      <c r="K402" s="56"/>
      <c r="L402" s="56"/>
      <c r="M402" s="49"/>
      <c r="N402" s="50"/>
      <c r="O402" s="56"/>
      <c r="S402" s="37" t="str">
        <f t="shared" si="34"/>
        <v> </v>
      </c>
    </row>
    <row r="403" spans="2:19" ht="30" customHeight="1">
      <c r="B403" s="37" t="str">
        <f t="shared" si="32"/>
        <v> </v>
      </c>
      <c r="C403" s="57">
        <f t="shared" si="33"/>
        <v>381</v>
      </c>
      <c r="E403" s="37">
        <f t="shared" si="30"/>
      </c>
      <c r="F403" s="56"/>
      <c r="G403" s="56"/>
      <c r="H403" s="42" t="str">
        <f t="shared" si="31"/>
        <v> </v>
      </c>
      <c r="I403" s="43"/>
      <c r="J403" s="44"/>
      <c r="K403" s="56"/>
      <c r="L403" s="56"/>
      <c r="M403" s="49"/>
      <c r="N403" s="50"/>
      <c r="O403" s="56"/>
      <c r="S403" s="37" t="str">
        <f t="shared" si="34"/>
        <v> </v>
      </c>
    </row>
    <row r="404" spans="2:19" ht="30" customHeight="1">
      <c r="B404" s="37" t="str">
        <f t="shared" si="32"/>
        <v> </v>
      </c>
      <c r="C404" s="57">
        <f t="shared" si="33"/>
        <v>381</v>
      </c>
      <c r="E404" s="37">
        <f t="shared" si="30"/>
      </c>
      <c r="F404" s="56"/>
      <c r="G404" s="56"/>
      <c r="H404" s="42" t="str">
        <f t="shared" si="31"/>
        <v> </v>
      </c>
      <c r="I404" s="43"/>
      <c r="J404" s="44"/>
      <c r="K404" s="56"/>
      <c r="L404" s="56"/>
      <c r="M404" s="49"/>
      <c r="N404" s="50"/>
      <c r="O404" s="56"/>
      <c r="S404" s="37" t="str">
        <f t="shared" si="34"/>
        <v> </v>
      </c>
    </row>
    <row r="405" spans="2:19" ht="30" customHeight="1">
      <c r="B405" s="37" t="str">
        <f t="shared" si="32"/>
        <v> </v>
      </c>
      <c r="C405" s="57">
        <f t="shared" si="33"/>
        <v>381</v>
      </c>
      <c r="E405" s="37">
        <f aca="true" t="shared" si="35" ref="E405:E414">IF(F405="","",E404+1)</f>
      </c>
      <c r="F405" s="56"/>
      <c r="G405" s="56"/>
      <c r="H405" s="42" t="str">
        <f t="shared" si="31"/>
        <v> </v>
      </c>
      <c r="I405" s="43"/>
      <c r="J405" s="44"/>
      <c r="K405" s="56"/>
      <c r="L405" s="56"/>
      <c r="M405" s="49"/>
      <c r="N405" s="50"/>
      <c r="O405" s="56"/>
      <c r="S405" s="37" t="str">
        <f t="shared" si="34"/>
        <v> </v>
      </c>
    </row>
    <row r="406" spans="2:19" ht="30" customHeight="1">
      <c r="B406" s="37" t="str">
        <f t="shared" si="32"/>
        <v> </v>
      </c>
      <c r="C406" s="57">
        <f t="shared" si="33"/>
        <v>381</v>
      </c>
      <c r="E406" s="37">
        <f t="shared" si="35"/>
      </c>
      <c r="F406" s="56"/>
      <c r="G406" s="56"/>
      <c r="H406" s="42" t="str">
        <f t="shared" si="31"/>
        <v> </v>
      </c>
      <c r="I406" s="43"/>
      <c r="J406" s="44"/>
      <c r="K406" s="56"/>
      <c r="L406" s="56"/>
      <c r="M406" s="49"/>
      <c r="N406" s="50"/>
      <c r="O406" s="56"/>
      <c r="S406" s="37" t="str">
        <f t="shared" si="34"/>
        <v> </v>
      </c>
    </row>
    <row r="407" spans="2:19" ht="30" customHeight="1">
      <c r="B407" s="37" t="str">
        <f t="shared" si="32"/>
        <v> </v>
      </c>
      <c r="C407" s="57">
        <f t="shared" si="33"/>
        <v>381</v>
      </c>
      <c r="E407" s="37">
        <f t="shared" si="35"/>
      </c>
      <c r="F407" s="56"/>
      <c r="G407" s="56"/>
      <c r="H407" s="42" t="str">
        <f t="shared" si="31"/>
        <v> </v>
      </c>
      <c r="I407" s="43"/>
      <c r="J407" s="44"/>
      <c r="K407" s="56"/>
      <c r="L407" s="56"/>
      <c r="M407" s="49"/>
      <c r="N407" s="50"/>
      <c r="O407" s="56"/>
      <c r="S407" s="37" t="str">
        <f t="shared" si="34"/>
        <v> </v>
      </c>
    </row>
    <row r="408" spans="2:19" ht="30" customHeight="1">
      <c r="B408" s="37" t="str">
        <f t="shared" si="32"/>
        <v> </v>
      </c>
      <c r="C408" s="57">
        <f t="shared" si="33"/>
        <v>381</v>
      </c>
      <c r="E408" s="37">
        <f t="shared" si="35"/>
      </c>
      <c r="F408" s="56"/>
      <c r="G408" s="56"/>
      <c r="H408" s="42" t="str">
        <f t="shared" si="31"/>
        <v> </v>
      </c>
      <c r="I408" s="43"/>
      <c r="J408" s="44"/>
      <c r="K408" s="56"/>
      <c r="L408" s="56"/>
      <c r="M408" s="49"/>
      <c r="N408" s="50"/>
      <c r="O408" s="56"/>
      <c r="S408" s="37" t="str">
        <f t="shared" si="34"/>
        <v> </v>
      </c>
    </row>
    <row r="409" spans="2:19" ht="30" customHeight="1">
      <c r="B409" s="37" t="str">
        <f t="shared" si="32"/>
        <v> </v>
      </c>
      <c r="C409" s="57">
        <f t="shared" si="33"/>
        <v>381</v>
      </c>
      <c r="E409" s="37">
        <f t="shared" si="35"/>
      </c>
      <c r="F409" s="56"/>
      <c r="G409" s="56"/>
      <c r="H409" s="42" t="str">
        <f t="shared" si="31"/>
        <v> </v>
      </c>
      <c r="I409" s="43"/>
      <c r="J409" s="44"/>
      <c r="K409" s="56"/>
      <c r="L409" s="56"/>
      <c r="M409" s="49"/>
      <c r="N409" s="50"/>
      <c r="O409" s="56"/>
      <c r="S409" s="37" t="str">
        <f t="shared" si="34"/>
        <v> </v>
      </c>
    </row>
    <row r="410" spans="2:19" ht="30" customHeight="1">
      <c r="B410" s="37" t="str">
        <f t="shared" si="32"/>
        <v> </v>
      </c>
      <c r="C410" s="57">
        <f t="shared" si="33"/>
        <v>381</v>
      </c>
      <c r="E410" s="37">
        <f t="shared" si="35"/>
      </c>
      <c r="F410" s="56"/>
      <c r="G410" s="56"/>
      <c r="H410" s="42" t="str">
        <f t="shared" si="31"/>
        <v> </v>
      </c>
      <c r="I410" s="43"/>
      <c r="J410" s="44"/>
      <c r="K410" s="56"/>
      <c r="L410" s="56"/>
      <c r="M410" s="49"/>
      <c r="N410" s="50"/>
      <c r="O410" s="56"/>
      <c r="S410" s="37" t="str">
        <f t="shared" si="34"/>
        <v> </v>
      </c>
    </row>
    <row r="411" spans="2:19" ht="30" customHeight="1">
      <c r="B411" s="37" t="str">
        <f t="shared" si="32"/>
        <v> </v>
      </c>
      <c r="C411" s="57">
        <f t="shared" si="33"/>
        <v>381</v>
      </c>
      <c r="E411" s="37">
        <f t="shared" si="35"/>
      </c>
      <c r="F411" s="56"/>
      <c r="G411" s="56"/>
      <c r="H411" s="42" t="str">
        <f t="shared" si="31"/>
        <v> </v>
      </c>
      <c r="I411" s="43"/>
      <c r="J411" s="44"/>
      <c r="K411" s="56"/>
      <c r="L411" s="56"/>
      <c r="M411" s="49"/>
      <c r="N411" s="50"/>
      <c r="O411" s="56"/>
      <c r="S411" s="37" t="str">
        <f t="shared" si="34"/>
        <v> </v>
      </c>
    </row>
    <row r="412" spans="2:19" ht="30" customHeight="1">
      <c r="B412" s="37" t="str">
        <f t="shared" si="32"/>
        <v> </v>
      </c>
      <c r="C412" s="57">
        <f t="shared" si="33"/>
        <v>381</v>
      </c>
      <c r="E412" s="37">
        <f t="shared" si="35"/>
      </c>
      <c r="F412" s="56"/>
      <c r="G412" s="56"/>
      <c r="H412" s="42" t="str">
        <f t="shared" si="31"/>
        <v> </v>
      </c>
      <c r="I412" s="43"/>
      <c r="J412" s="44"/>
      <c r="K412" s="56"/>
      <c r="L412" s="56"/>
      <c r="M412" s="49"/>
      <c r="N412" s="50"/>
      <c r="O412" s="56"/>
      <c r="S412" s="37" t="str">
        <f t="shared" si="34"/>
        <v> </v>
      </c>
    </row>
    <row r="413" spans="2:19" ht="30" customHeight="1">
      <c r="B413" s="37" t="str">
        <f t="shared" si="32"/>
        <v> </v>
      </c>
      <c r="C413" s="57">
        <f t="shared" si="33"/>
        <v>381</v>
      </c>
      <c r="E413" s="37">
        <f t="shared" si="35"/>
      </c>
      <c r="F413" s="56"/>
      <c r="G413" s="56"/>
      <c r="H413" s="42" t="str">
        <f t="shared" si="31"/>
        <v> </v>
      </c>
      <c r="I413" s="43"/>
      <c r="J413" s="44"/>
      <c r="K413" s="56"/>
      <c r="L413" s="56"/>
      <c r="M413" s="49"/>
      <c r="N413" s="50"/>
      <c r="O413" s="56"/>
      <c r="S413" s="37" t="str">
        <f t="shared" si="34"/>
        <v> </v>
      </c>
    </row>
    <row r="414" spans="2:19" ht="30" customHeight="1">
      <c r="B414" s="37" t="str">
        <f t="shared" si="32"/>
        <v> </v>
      </c>
      <c r="C414" s="57">
        <f t="shared" si="33"/>
        <v>381</v>
      </c>
      <c r="E414" s="37">
        <f t="shared" si="35"/>
      </c>
      <c r="F414" s="56"/>
      <c r="G414" s="56"/>
      <c r="H414" s="42" t="str">
        <f t="shared" si="31"/>
        <v> </v>
      </c>
      <c r="I414" s="43"/>
      <c r="J414" s="44"/>
      <c r="K414" s="56"/>
      <c r="L414" s="56"/>
      <c r="M414" s="49"/>
      <c r="N414" s="50"/>
      <c r="O414" s="56"/>
      <c r="S414" s="37" t="str">
        <f t="shared" si="34"/>
        <v> </v>
      </c>
    </row>
    <row r="415" spans="5:15" ht="15">
      <c r="E415" s="37">
        <f aca="true" t="shared" si="36" ref="E415:E436">IF(F415="","",E414+1)</f>
      </c>
      <c r="F415" s="56"/>
      <c r="G415" s="56"/>
      <c r="H415" s="42" t="str">
        <f aca="true" t="shared" si="37" ref="H415:H436">CONCATENATE(F415," ",G415)</f>
        <v> </v>
      </c>
      <c r="I415" s="43"/>
      <c r="J415" s="44"/>
      <c r="K415" s="56"/>
      <c r="L415" s="56"/>
      <c r="M415" s="49"/>
      <c r="N415" s="50"/>
      <c r="O415" s="56"/>
    </row>
    <row r="416" spans="5:15" ht="15">
      <c r="E416" s="37">
        <f t="shared" si="36"/>
      </c>
      <c r="F416" s="56"/>
      <c r="G416" s="56"/>
      <c r="H416" s="42" t="str">
        <f t="shared" si="37"/>
        <v> </v>
      </c>
      <c r="I416" s="43"/>
      <c r="J416" s="44"/>
      <c r="K416" s="56"/>
      <c r="L416" s="56"/>
      <c r="M416" s="49"/>
      <c r="N416" s="50"/>
      <c r="O416" s="56"/>
    </row>
    <row r="417" spans="5:15" ht="15">
      <c r="E417" s="37">
        <f t="shared" si="36"/>
      </c>
      <c r="F417" s="56"/>
      <c r="G417" s="56"/>
      <c r="H417" s="42" t="str">
        <f t="shared" si="37"/>
        <v> </v>
      </c>
      <c r="I417" s="43"/>
      <c r="J417" s="44"/>
      <c r="K417" s="56"/>
      <c r="L417" s="56"/>
      <c r="M417" s="49"/>
      <c r="N417" s="50"/>
      <c r="O417" s="56"/>
    </row>
    <row r="418" spans="5:15" ht="15">
      <c r="E418" s="37">
        <f t="shared" si="36"/>
      </c>
      <c r="F418" s="56"/>
      <c r="G418" s="56"/>
      <c r="H418" s="42" t="str">
        <f t="shared" si="37"/>
        <v> </v>
      </c>
      <c r="I418" s="43"/>
      <c r="J418" s="44"/>
      <c r="K418" s="56"/>
      <c r="L418" s="56"/>
      <c r="M418" s="49"/>
      <c r="N418" s="50"/>
      <c r="O418" s="56"/>
    </row>
    <row r="419" spans="5:15" ht="15">
      <c r="E419" s="37">
        <f t="shared" si="36"/>
      </c>
      <c r="F419" s="56"/>
      <c r="G419" s="56"/>
      <c r="H419" s="42" t="str">
        <f t="shared" si="37"/>
        <v> </v>
      </c>
      <c r="I419" s="43"/>
      <c r="J419" s="44"/>
      <c r="K419" s="56"/>
      <c r="L419" s="56"/>
      <c r="M419" s="49"/>
      <c r="N419" s="50"/>
      <c r="O419" s="56"/>
    </row>
    <row r="420" spans="5:15" ht="15">
      <c r="E420" s="37">
        <f t="shared" si="36"/>
      </c>
      <c r="F420" s="56"/>
      <c r="G420" s="56"/>
      <c r="H420" s="42" t="str">
        <f t="shared" si="37"/>
        <v> </v>
      </c>
      <c r="I420" s="43"/>
      <c r="J420" s="44"/>
      <c r="K420" s="56"/>
      <c r="L420" s="56"/>
      <c r="M420" s="49"/>
      <c r="N420" s="50"/>
      <c r="O420" s="56"/>
    </row>
    <row r="421" spans="5:15" ht="15">
      <c r="E421" s="37">
        <f t="shared" si="36"/>
      </c>
      <c r="F421" s="56"/>
      <c r="G421" s="56"/>
      <c r="H421" s="42" t="str">
        <f t="shared" si="37"/>
        <v> </v>
      </c>
      <c r="I421" s="43"/>
      <c r="J421" s="44"/>
      <c r="K421" s="56"/>
      <c r="L421" s="56"/>
      <c r="M421" s="49"/>
      <c r="N421" s="50"/>
      <c r="O421" s="56"/>
    </row>
    <row r="422" spans="5:15" ht="15">
      <c r="E422" s="37">
        <f t="shared" si="36"/>
      </c>
      <c r="F422" s="56"/>
      <c r="G422" s="56"/>
      <c r="H422" s="42" t="str">
        <f t="shared" si="37"/>
        <v> </v>
      </c>
      <c r="I422" s="43"/>
      <c r="J422" s="44"/>
      <c r="K422" s="56"/>
      <c r="L422" s="56"/>
      <c r="M422" s="49"/>
      <c r="N422" s="50"/>
      <c r="O422" s="56"/>
    </row>
    <row r="423" spans="5:15" ht="15">
      <c r="E423" s="37">
        <f t="shared" si="36"/>
      </c>
      <c r="F423" s="56"/>
      <c r="G423" s="56"/>
      <c r="H423" s="42" t="str">
        <f t="shared" si="37"/>
        <v> </v>
      </c>
      <c r="I423" s="43"/>
      <c r="J423" s="44"/>
      <c r="K423" s="56"/>
      <c r="L423" s="56"/>
      <c r="M423" s="49"/>
      <c r="N423" s="50"/>
      <c r="O423" s="56"/>
    </row>
    <row r="424" spans="5:15" ht="15">
      <c r="E424" s="37">
        <f t="shared" si="36"/>
      </c>
      <c r="F424" s="56"/>
      <c r="G424" s="56"/>
      <c r="H424" s="42" t="str">
        <f t="shared" si="37"/>
        <v> </v>
      </c>
      <c r="I424" s="43"/>
      <c r="J424" s="44"/>
      <c r="K424" s="56"/>
      <c r="L424" s="56"/>
      <c r="M424" s="49"/>
      <c r="N424" s="50"/>
      <c r="O424" s="56"/>
    </row>
    <row r="425" spans="5:15" ht="15">
      <c r="E425" s="37">
        <f t="shared" si="36"/>
      </c>
      <c r="F425" s="56"/>
      <c r="G425" s="56"/>
      <c r="H425" s="42" t="str">
        <f t="shared" si="37"/>
        <v> </v>
      </c>
      <c r="I425" s="43"/>
      <c r="J425" s="44"/>
      <c r="K425" s="56"/>
      <c r="L425" s="56"/>
      <c r="M425" s="49"/>
      <c r="N425" s="50"/>
      <c r="O425" s="56"/>
    </row>
    <row r="426" spans="5:15" ht="15">
      <c r="E426" s="37">
        <f t="shared" si="36"/>
      </c>
      <c r="F426" s="56"/>
      <c r="G426" s="56"/>
      <c r="H426" s="42" t="str">
        <f t="shared" si="37"/>
        <v> </v>
      </c>
      <c r="I426" s="43"/>
      <c r="J426" s="44"/>
      <c r="K426" s="56"/>
      <c r="L426" s="56"/>
      <c r="M426" s="49"/>
      <c r="N426" s="50"/>
      <c r="O426" s="56"/>
    </row>
    <row r="427" spans="5:15" ht="15">
      <c r="E427" s="37">
        <f t="shared" si="36"/>
      </c>
      <c r="F427" s="56"/>
      <c r="G427" s="56"/>
      <c r="H427" s="42" t="str">
        <f t="shared" si="37"/>
        <v> </v>
      </c>
      <c r="I427" s="43"/>
      <c r="J427" s="44"/>
      <c r="K427" s="56"/>
      <c r="L427" s="56"/>
      <c r="M427" s="49"/>
      <c r="N427" s="50"/>
      <c r="O427" s="56"/>
    </row>
    <row r="428" spans="5:15" ht="15">
      <c r="E428" s="37">
        <f t="shared" si="36"/>
      </c>
      <c r="F428" s="56"/>
      <c r="G428" s="56"/>
      <c r="H428" s="42" t="str">
        <f t="shared" si="37"/>
        <v> </v>
      </c>
      <c r="I428" s="43"/>
      <c r="J428" s="44"/>
      <c r="K428" s="56"/>
      <c r="L428" s="56"/>
      <c r="M428" s="49"/>
      <c r="N428" s="50"/>
      <c r="O428" s="56"/>
    </row>
    <row r="429" spans="5:15" ht="15">
      <c r="E429" s="37">
        <f t="shared" si="36"/>
      </c>
      <c r="F429" s="56"/>
      <c r="G429" s="56"/>
      <c r="H429" s="42" t="str">
        <f t="shared" si="37"/>
        <v> </v>
      </c>
      <c r="I429" s="43"/>
      <c r="J429" s="44"/>
      <c r="K429" s="56"/>
      <c r="L429" s="56"/>
      <c r="M429" s="49"/>
      <c r="N429" s="50"/>
      <c r="O429" s="56"/>
    </row>
    <row r="430" spans="5:15" ht="15">
      <c r="E430" s="37">
        <f t="shared" si="36"/>
      </c>
      <c r="F430" s="56"/>
      <c r="G430" s="56"/>
      <c r="H430" s="42" t="str">
        <f t="shared" si="37"/>
        <v> </v>
      </c>
      <c r="I430" s="43"/>
      <c r="J430" s="44"/>
      <c r="K430" s="56"/>
      <c r="L430" s="56"/>
      <c r="M430" s="49"/>
      <c r="N430" s="50"/>
      <c r="O430" s="56"/>
    </row>
    <row r="431" spans="5:15" ht="15">
      <c r="E431" s="37">
        <f t="shared" si="36"/>
      </c>
      <c r="F431" s="56"/>
      <c r="G431" s="56"/>
      <c r="H431" s="42" t="str">
        <f t="shared" si="37"/>
        <v> </v>
      </c>
      <c r="I431" s="43"/>
      <c r="J431" s="44"/>
      <c r="K431" s="56"/>
      <c r="L431" s="56"/>
      <c r="M431" s="49"/>
      <c r="N431" s="50"/>
      <c r="O431" s="56"/>
    </row>
    <row r="432" spans="5:15" ht="15">
      <c r="E432" s="37">
        <f t="shared" si="36"/>
      </c>
      <c r="F432" s="56"/>
      <c r="G432" s="56"/>
      <c r="H432" s="42" t="str">
        <f t="shared" si="37"/>
        <v> </v>
      </c>
      <c r="I432" s="43"/>
      <c r="J432" s="44"/>
      <c r="K432" s="56"/>
      <c r="L432" s="56"/>
      <c r="M432" s="49"/>
      <c r="N432" s="50"/>
      <c r="O432" s="56"/>
    </row>
    <row r="433" spans="5:15" ht="15">
      <c r="E433" s="37">
        <f t="shared" si="36"/>
      </c>
      <c r="F433" s="56"/>
      <c r="G433" s="56"/>
      <c r="H433" s="42" t="str">
        <f t="shared" si="37"/>
        <v> </v>
      </c>
      <c r="I433" s="43"/>
      <c r="J433" s="44"/>
      <c r="K433" s="56"/>
      <c r="L433" s="56"/>
      <c r="M433" s="49"/>
      <c r="N433" s="50"/>
      <c r="O433" s="56"/>
    </row>
    <row r="434" spans="5:15" ht="15">
      <c r="E434" s="37">
        <f t="shared" si="36"/>
      </c>
      <c r="F434" s="56"/>
      <c r="G434" s="56"/>
      <c r="H434" s="42" t="str">
        <f t="shared" si="37"/>
        <v> </v>
      </c>
      <c r="I434" s="43"/>
      <c r="J434" s="44"/>
      <c r="K434" s="56"/>
      <c r="L434" s="56"/>
      <c r="M434" s="49"/>
      <c r="N434" s="50"/>
      <c r="O434" s="56"/>
    </row>
    <row r="435" spans="5:15" ht="15">
      <c r="E435" s="37">
        <f t="shared" si="36"/>
      </c>
      <c r="F435" s="56"/>
      <c r="G435" s="56"/>
      <c r="H435" s="42" t="str">
        <f t="shared" si="37"/>
        <v> </v>
      </c>
      <c r="I435" s="43"/>
      <c r="J435" s="44"/>
      <c r="K435" s="56"/>
      <c r="L435" s="56"/>
      <c r="M435" s="49"/>
      <c r="N435" s="50"/>
      <c r="O435" s="56"/>
    </row>
    <row r="436" spans="5:15" ht="15">
      <c r="E436" s="37">
        <f t="shared" si="36"/>
      </c>
      <c r="F436" s="56"/>
      <c r="G436" s="56"/>
      <c r="H436" s="42" t="str">
        <f t="shared" si="37"/>
        <v> </v>
      </c>
      <c r="I436" s="43"/>
      <c r="J436" s="44"/>
      <c r="K436" s="56"/>
      <c r="L436" s="56"/>
      <c r="M436" s="49"/>
      <c r="N436" s="50"/>
      <c r="O436" s="56"/>
    </row>
    <row r="437" spans="6:15" ht="15">
      <c r="F437" s="51"/>
      <c r="G437" s="51"/>
      <c r="I437" s="52"/>
      <c r="J437" s="51"/>
      <c r="K437" s="51"/>
      <c r="L437" s="51"/>
      <c r="M437" s="53"/>
      <c r="N437" s="52"/>
      <c r="O437" s="52"/>
    </row>
    <row r="438" spans="6:15" ht="15">
      <c r="F438" s="51"/>
      <c r="G438" s="51"/>
      <c r="I438" s="52"/>
      <c r="J438" s="51"/>
      <c r="K438" s="51"/>
      <c r="L438" s="51"/>
      <c r="M438" s="53"/>
      <c r="N438" s="52"/>
      <c r="O438" s="52"/>
    </row>
    <row r="439" spans="6:15" ht="15">
      <c r="F439" s="51"/>
      <c r="G439" s="51"/>
      <c r="I439" s="52"/>
      <c r="J439" s="51"/>
      <c r="K439" s="51"/>
      <c r="L439" s="51"/>
      <c r="M439" s="53"/>
      <c r="N439" s="52"/>
      <c r="O439" s="52"/>
    </row>
    <row r="440" spans="6:15" ht="15">
      <c r="F440" s="51"/>
      <c r="G440" s="51"/>
      <c r="I440" s="52"/>
      <c r="J440" s="51"/>
      <c r="K440" s="51"/>
      <c r="L440" s="51"/>
      <c r="M440" s="53"/>
      <c r="N440" s="52"/>
      <c r="O440" s="52"/>
    </row>
    <row r="441" spans="6:15" ht="15">
      <c r="F441" s="51"/>
      <c r="G441" s="51"/>
      <c r="I441" s="52"/>
      <c r="J441" s="51"/>
      <c r="K441" s="51"/>
      <c r="L441" s="51"/>
      <c r="M441" s="53"/>
      <c r="N441" s="52"/>
      <c r="O441" s="52"/>
    </row>
    <row r="442" spans="6:15" ht="15">
      <c r="F442" s="51"/>
      <c r="G442" s="51"/>
      <c r="I442" s="52"/>
      <c r="J442" s="51"/>
      <c r="K442" s="51"/>
      <c r="L442" s="51"/>
      <c r="M442" s="53"/>
      <c r="N442" s="52"/>
      <c r="O442" s="52"/>
    </row>
    <row r="443" spans="6:15" ht="15">
      <c r="F443" s="51"/>
      <c r="G443" s="51"/>
      <c r="I443" s="52"/>
      <c r="J443" s="51"/>
      <c r="K443" s="51"/>
      <c r="L443" s="51"/>
      <c r="M443" s="53"/>
      <c r="N443" s="52"/>
      <c r="O443" s="52"/>
    </row>
    <row r="444" spans="6:15" ht="15">
      <c r="F444" s="51"/>
      <c r="G444" s="51"/>
      <c r="I444" s="52"/>
      <c r="J444" s="51"/>
      <c r="K444" s="51"/>
      <c r="L444" s="51"/>
      <c r="M444" s="53"/>
      <c r="N444" s="52"/>
      <c r="O444" s="52"/>
    </row>
    <row r="445" spans="6:15" ht="15">
      <c r="F445" s="51"/>
      <c r="G445" s="51"/>
      <c r="I445" s="52"/>
      <c r="J445" s="51"/>
      <c r="K445" s="51"/>
      <c r="L445" s="51"/>
      <c r="M445" s="53"/>
      <c r="N445" s="52"/>
      <c r="O445" s="52"/>
    </row>
    <row r="446" spans="6:15" ht="15">
      <c r="F446" s="51"/>
      <c r="G446" s="51"/>
      <c r="I446" s="52"/>
      <c r="J446" s="51"/>
      <c r="K446" s="51"/>
      <c r="L446" s="51"/>
      <c r="M446" s="53"/>
      <c r="N446" s="52"/>
      <c r="O446" s="52"/>
    </row>
    <row r="447" spans="6:15" ht="15">
      <c r="F447" s="51"/>
      <c r="G447" s="51"/>
      <c r="I447" s="52"/>
      <c r="J447" s="51"/>
      <c r="K447" s="51"/>
      <c r="L447" s="51"/>
      <c r="M447" s="53"/>
      <c r="N447" s="52"/>
      <c r="O447" s="52"/>
    </row>
    <row r="448" spans="6:15" ht="15">
      <c r="F448" s="51"/>
      <c r="G448" s="51"/>
      <c r="I448" s="52"/>
      <c r="J448" s="51"/>
      <c r="K448" s="51"/>
      <c r="L448" s="51"/>
      <c r="M448" s="53"/>
      <c r="N448" s="52"/>
      <c r="O448" s="52"/>
    </row>
    <row r="449" spans="6:15" ht="15">
      <c r="F449" s="51"/>
      <c r="G449" s="51"/>
      <c r="I449" s="52"/>
      <c r="J449" s="51"/>
      <c r="K449" s="51"/>
      <c r="L449" s="51"/>
      <c r="M449" s="53"/>
      <c r="N449" s="52"/>
      <c r="O449" s="52"/>
    </row>
    <row r="450" spans="6:15" ht="15">
      <c r="F450" s="51"/>
      <c r="G450" s="51"/>
      <c r="I450" s="52"/>
      <c r="J450" s="51"/>
      <c r="K450" s="51"/>
      <c r="L450" s="51"/>
      <c r="M450" s="53"/>
      <c r="N450" s="52"/>
      <c r="O450" s="52"/>
    </row>
    <row r="451" spans="6:15" ht="15">
      <c r="F451" s="51"/>
      <c r="G451" s="51"/>
      <c r="I451" s="52"/>
      <c r="J451" s="51"/>
      <c r="K451" s="51"/>
      <c r="L451" s="51"/>
      <c r="M451" s="53"/>
      <c r="N451" s="52"/>
      <c r="O451" s="52"/>
    </row>
    <row r="452" spans="6:15" ht="15">
      <c r="F452" s="51"/>
      <c r="G452" s="51"/>
      <c r="I452" s="52"/>
      <c r="J452" s="51"/>
      <c r="K452" s="51"/>
      <c r="L452" s="51"/>
      <c r="M452" s="53"/>
      <c r="N452" s="52"/>
      <c r="O452" s="52"/>
    </row>
    <row r="453" spans="6:15" ht="15">
      <c r="F453" s="51"/>
      <c r="G453" s="51"/>
      <c r="I453" s="52"/>
      <c r="J453" s="51"/>
      <c r="K453" s="51"/>
      <c r="L453" s="51"/>
      <c r="M453" s="53"/>
      <c r="N453" s="52"/>
      <c r="O453" s="52"/>
    </row>
    <row r="454" spans="6:15" ht="15">
      <c r="F454" s="51"/>
      <c r="G454" s="51"/>
      <c r="I454" s="52"/>
      <c r="J454" s="51"/>
      <c r="K454" s="51"/>
      <c r="L454" s="51"/>
      <c r="M454" s="53"/>
      <c r="N454" s="52"/>
      <c r="O454" s="52"/>
    </row>
    <row r="455" spans="6:15" ht="15">
      <c r="F455" s="51"/>
      <c r="G455" s="51"/>
      <c r="I455" s="52"/>
      <c r="J455" s="51"/>
      <c r="K455" s="51"/>
      <c r="L455" s="51"/>
      <c r="M455" s="53"/>
      <c r="N455" s="52"/>
      <c r="O455" s="52"/>
    </row>
    <row r="456" spans="6:15" ht="15">
      <c r="F456" s="51"/>
      <c r="G456" s="51"/>
      <c r="I456" s="52"/>
      <c r="J456" s="51"/>
      <c r="K456" s="51"/>
      <c r="L456" s="51"/>
      <c r="M456" s="53"/>
      <c r="N456" s="52"/>
      <c r="O456" s="52"/>
    </row>
    <row r="457" spans="6:15" ht="15">
      <c r="F457" s="51"/>
      <c r="G457" s="51"/>
      <c r="I457" s="52"/>
      <c r="J457" s="51"/>
      <c r="K457" s="51"/>
      <c r="L457" s="51"/>
      <c r="M457" s="53"/>
      <c r="N457" s="52"/>
      <c r="O457" s="52"/>
    </row>
    <row r="458" spans="6:15" ht="15">
      <c r="F458" s="51"/>
      <c r="G458" s="51"/>
      <c r="I458" s="52"/>
      <c r="J458" s="51"/>
      <c r="K458" s="51"/>
      <c r="L458" s="51"/>
      <c r="M458" s="53"/>
      <c r="N458" s="52"/>
      <c r="O458" s="52"/>
    </row>
    <row r="459" spans="6:15" ht="15">
      <c r="F459" s="51"/>
      <c r="G459" s="51"/>
      <c r="I459" s="52"/>
      <c r="J459" s="51"/>
      <c r="K459" s="51"/>
      <c r="L459" s="51"/>
      <c r="M459" s="53"/>
      <c r="N459" s="52"/>
      <c r="O459" s="52"/>
    </row>
    <row r="460" spans="6:15" ht="15">
      <c r="F460" s="51"/>
      <c r="G460" s="51"/>
      <c r="I460" s="52"/>
      <c r="J460" s="51"/>
      <c r="K460" s="51"/>
      <c r="L460" s="51"/>
      <c r="M460" s="53"/>
      <c r="N460" s="52"/>
      <c r="O460" s="52"/>
    </row>
    <row r="461" spans="6:15" ht="15">
      <c r="F461" s="51"/>
      <c r="G461" s="51"/>
      <c r="I461" s="52"/>
      <c r="J461" s="51"/>
      <c r="K461" s="51"/>
      <c r="L461" s="51"/>
      <c r="M461" s="53"/>
      <c r="N461" s="52"/>
      <c r="O461" s="52"/>
    </row>
    <row r="462" spans="6:15" ht="15">
      <c r="F462" s="51"/>
      <c r="G462" s="51"/>
      <c r="I462" s="52"/>
      <c r="J462" s="51"/>
      <c r="K462" s="51"/>
      <c r="L462" s="51"/>
      <c r="M462" s="53"/>
      <c r="N462" s="52"/>
      <c r="O462" s="52"/>
    </row>
    <row r="463" spans="6:15" ht="15">
      <c r="F463" s="51"/>
      <c r="G463" s="51"/>
      <c r="I463" s="52"/>
      <c r="J463" s="51"/>
      <c r="K463" s="51"/>
      <c r="L463" s="51"/>
      <c r="M463" s="53"/>
      <c r="N463" s="52"/>
      <c r="O463" s="52"/>
    </row>
    <row r="464" spans="6:15" ht="15">
      <c r="F464" s="51"/>
      <c r="G464" s="51"/>
      <c r="I464" s="52"/>
      <c r="J464" s="51"/>
      <c r="K464" s="51"/>
      <c r="L464" s="51"/>
      <c r="M464" s="53"/>
      <c r="N464" s="52"/>
      <c r="O464" s="52"/>
    </row>
    <row r="465" spans="6:15" ht="15">
      <c r="F465" s="51"/>
      <c r="G465" s="51"/>
      <c r="I465" s="52"/>
      <c r="J465" s="51"/>
      <c r="K465" s="51"/>
      <c r="L465" s="51"/>
      <c r="M465" s="53"/>
      <c r="N465" s="52"/>
      <c r="O465" s="52"/>
    </row>
    <row r="466" spans="6:15" ht="15">
      <c r="F466" s="51"/>
      <c r="G466" s="51"/>
      <c r="I466" s="52"/>
      <c r="J466" s="51"/>
      <c r="K466" s="51"/>
      <c r="L466" s="51"/>
      <c r="M466" s="53"/>
      <c r="N466" s="52"/>
      <c r="O466" s="52"/>
    </row>
    <row r="467" spans="6:15" ht="15">
      <c r="F467" s="51"/>
      <c r="G467" s="51"/>
      <c r="I467" s="52"/>
      <c r="J467" s="51"/>
      <c r="K467" s="51"/>
      <c r="L467" s="51"/>
      <c r="M467" s="53"/>
      <c r="N467" s="52"/>
      <c r="O467" s="52"/>
    </row>
    <row r="468" spans="6:15" ht="15">
      <c r="F468" s="51"/>
      <c r="G468" s="51"/>
      <c r="I468" s="52"/>
      <c r="J468" s="51"/>
      <c r="K468" s="51"/>
      <c r="L468" s="51"/>
      <c r="M468" s="53"/>
      <c r="N468" s="52"/>
      <c r="O468" s="52"/>
    </row>
    <row r="469" spans="6:15" ht="15">
      <c r="F469" s="51"/>
      <c r="G469" s="51"/>
      <c r="I469" s="52"/>
      <c r="J469" s="51"/>
      <c r="K469" s="51"/>
      <c r="L469" s="51"/>
      <c r="M469" s="53"/>
      <c r="N469" s="52"/>
      <c r="O469" s="52"/>
    </row>
    <row r="470" spans="6:15" ht="15">
      <c r="F470" s="51"/>
      <c r="G470" s="51"/>
      <c r="I470" s="52"/>
      <c r="J470" s="51"/>
      <c r="K470" s="51"/>
      <c r="L470" s="51"/>
      <c r="M470" s="53"/>
      <c r="N470" s="52"/>
      <c r="O470" s="52"/>
    </row>
    <row r="471" spans="6:15" ht="15">
      <c r="F471" s="51"/>
      <c r="G471" s="51"/>
      <c r="I471" s="52"/>
      <c r="J471" s="51"/>
      <c r="K471" s="51"/>
      <c r="L471" s="51"/>
      <c r="M471" s="53"/>
      <c r="N471" s="52"/>
      <c r="O471" s="52"/>
    </row>
    <row r="472" spans="6:15" ht="15">
      <c r="F472" s="51"/>
      <c r="G472" s="51"/>
      <c r="I472" s="52"/>
      <c r="J472" s="51"/>
      <c r="K472" s="51"/>
      <c r="L472" s="51"/>
      <c r="M472" s="53"/>
      <c r="N472" s="52"/>
      <c r="O472" s="52"/>
    </row>
    <row r="473" spans="6:15" ht="15">
      <c r="F473" s="51"/>
      <c r="G473" s="51"/>
      <c r="I473" s="52"/>
      <c r="J473" s="51"/>
      <c r="K473" s="51"/>
      <c r="L473" s="51"/>
      <c r="M473" s="53"/>
      <c r="N473" s="52"/>
      <c r="O473" s="52"/>
    </row>
    <row r="474" spans="6:15" ht="15">
      <c r="F474" s="51"/>
      <c r="G474" s="51"/>
      <c r="I474" s="52"/>
      <c r="J474" s="51"/>
      <c r="K474" s="51"/>
      <c r="L474" s="51"/>
      <c r="M474" s="53"/>
      <c r="N474" s="52"/>
      <c r="O474" s="52"/>
    </row>
    <row r="475" spans="6:15" ht="15">
      <c r="F475" s="51"/>
      <c r="G475" s="51"/>
      <c r="I475" s="52"/>
      <c r="J475" s="51"/>
      <c r="K475" s="51"/>
      <c r="L475" s="51"/>
      <c r="M475" s="53"/>
      <c r="N475" s="52"/>
      <c r="O475" s="52"/>
    </row>
    <row r="476" spans="6:15" ht="15">
      <c r="F476" s="51"/>
      <c r="G476" s="51"/>
      <c r="I476" s="52"/>
      <c r="J476" s="51"/>
      <c r="K476" s="51"/>
      <c r="L476" s="51"/>
      <c r="M476" s="53"/>
      <c r="N476" s="52"/>
      <c r="O476" s="52"/>
    </row>
    <row r="477" spans="6:15" ht="15">
      <c r="F477" s="51"/>
      <c r="G477" s="51"/>
      <c r="I477" s="52"/>
      <c r="J477" s="51"/>
      <c r="K477" s="51"/>
      <c r="L477" s="51"/>
      <c r="M477" s="53"/>
      <c r="N477" s="52"/>
      <c r="O477" s="52"/>
    </row>
    <row r="478" spans="6:15" ht="15">
      <c r="F478" s="51"/>
      <c r="G478" s="51"/>
      <c r="I478" s="52"/>
      <c r="J478" s="51"/>
      <c r="K478" s="51"/>
      <c r="L478" s="51"/>
      <c r="M478" s="53"/>
      <c r="N478" s="52"/>
      <c r="O478" s="52"/>
    </row>
    <row r="479" spans="6:15" ht="15">
      <c r="F479" s="51"/>
      <c r="G479" s="51"/>
      <c r="I479" s="52"/>
      <c r="J479" s="51"/>
      <c r="K479" s="51"/>
      <c r="L479" s="51"/>
      <c r="M479" s="53"/>
      <c r="N479" s="52"/>
      <c r="O479" s="52"/>
    </row>
    <row r="480" spans="6:15" ht="15">
      <c r="F480" s="51"/>
      <c r="G480" s="51"/>
      <c r="I480" s="52"/>
      <c r="J480" s="51"/>
      <c r="K480" s="51"/>
      <c r="L480" s="51"/>
      <c r="M480" s="53"/>
      <c r="N480" s="52"/>
      <c r="O480" s="52"/>
    </row>
    <row r="481" spans="6:15" ht="15">
      <c r="F481" s="51"/>
      <c r="G481" s="51"/>
      <c r="I481" s="52"/>
      <c r="J481" s="51"/>
      <c r="K481" s="51"/>
      <c r="L481" s="51"/>
      <c r="M481" s="53"/>
      <c r="N481" s="52"/>
      <c r="O481" s="52"/>
    </row>
    <row r="482" spans="6:15" ht="15">
      <c r="F482" s="51"/>
      <c r="G482" s="51"/>
      <c r="I482" s="52"/>
      <c r="J482" s="51"/>
      <c r="K482" s="51"/>
      <c r="L482" s="51"/>
      <c r="M482" s="53"/>
      <c r="N482" s="52"/>
      <c r="O482" s="52"/>
    </row>
    <row r="483" spans="6:15" ht="15">
      <c r="F483" s="51"/>
      <c r="G483" s="51"/>
      <c r="I483" s="52"/>
      <c r="J483" s="51"/>
      <c r="K483" s="51"/>
      <c r="L483" s="51"/>
      <c r="M483" s="53"/>
      <c r="N483" s="52"/>
      <c r="O483" s="52"/>
    </row>
    <row r="484" spans="6:15" ht="15">
      <c r="F484" s="51"/>
      <c r="G484" s="51"/>
      <c r="I484" s="52"/>
      <c r="J484" s="51"/>
      <c r="K484" s="51"/>
      <c r="L484" s="51"/>
      <c r="M484" s="53"/>
      <c r="N484" s="52"/>
      <c r="O484" s="52"/>
    </row>
    <row r="485" spans="6:15" ht="15">
      <c r="F485" s="51"/>
      <c r="G485" s="51"/>
      <c r="I485" s="52"/>
      <c r="J485" s="51"/>
      <c r="K485" s="51"/>
      <c r="L485" s="51"/>
      <c r="M485" s="53"/>
      <c r="N485" s="52"/>
      <c r="O485" s="52"/>
    </row>
    <row r="486" spans="6:15" ht="15">
      <c r="F486" s="51"/>
      <c r="G486" s="51"/>
      <c r="I486" s="52"/>
      <c r="J486" s="51"/>
      <c r="K486" s="51"/>
      <c r="L486" s="51"/>
      <c r="M486" s="53"/>
      <c r="N486" s="52"/>
      <c r="O486" s="52"/>
    </row>
    <row r="487" spans="6:15" ht="15">
      <c r="F487" s="51"/>
      <c r="G487" s="51"/>
      <c r="I487" s="52"/>
      <c r="J487" s="51"/>
      <c r="K487" s="51"/>
      <c r="L487" s="51"/>
      <c r="M487" s="53"/>
      <c r="N487" s="52"/>
      <c r="O487" s="52"/>
    </row>
    <row r="488" spans="6:15" ht="15">
      <c r="F488" s="51"/>
      <c r="G488" s="51"/>
      <c r="I488" s="52"/>
      <c r="J488" s="51"/>
      <c r="K488" s="51"/>
      <c r="L488" s="51"/>
      <c r="M488" s="53"/>
      <c r="N488" s="52"/>
      <c r="O488" s="52"/>
    </row>
    <row r="489" spans="6:15" ht="15">
      <c r="F489" s="51"/>
      <c r="G489" s="51"/>
      <c r="I489" s="52"/>
      <c r="J489" s="51"/>
      <c r="K489" s="51"/>
      <c r="L489" s="51"/>
      <c r="M489" s="53"/>
      <c r="N489" s="52"/>
      <c r="O489" s="52"/>
    </row>
    <row r="490" spans="6:15" ht="15">
      <c r="F490" s="51"/>
      <c r="G490" s="51"/>
      <c r="I490" s="52"/>
      <c r="J490" s="51"/>
      <c r="K490" s="51"/>
      <c r="L490" s="51"/>
      <c r="M490" s="53"/>
      <c r="N490" s="52"/>
      <c r="O490" s="52"/>
    </row>
    <row r="491" spans="6:15" ht="15">
      <c r="F491" s="51"/>
      <c r="G491" s="51"/>
      <c r="I491" s="52"/>
      <c r="J491" s="51"/>
      <c r="K491" s="51"/>
      <c r="L491" s="51"/>
      <c r="M491" s="53"/>
      <c r="N491" s="52"/>
      <c r="O491" s="52"/>
    </row>
    <row r="492" spans="6:15" ht="15">
      <c r="F492" s="51"/>
      <c r="G492" s="51"/>
      <c r="I492" s="52"/>
      <c r="J492" s="51"/>
      <c r="K492" s="51"/>
      <c r="L492" s="51"/>
      <c r="M492" s="53"/>
      <c r="N492" s="52"/>
      <c r="O492" s="52"/>
    </row>
    <row r="493" spans="6:15" ht="15">
      <c r="F493" s="51"/>
      <c r="G493" s="51"/>
      <c r="I493" s="52"/>
      <c r="J493" s="51"/>
      <c r="K493" s="51"/>
      <c r="L493" s="51"/>
      <c r="M493" s="53"/>
      <c r="N493" s="52"/>
      <c r="O493" s="52"/>
    </row>
    <row r="494" spans="6:15" ht="15">
      <c r="F494" s="51"/>
      <c r="G494" s="51"/>
      <c r="I494" s="52"/>
      <c r="J494" s="51"/>
      <c r="K494" s="51"/>
      <c r="L494" s="51"/>
      <c r="M494" s="53"/>
      <c r="N494" s="52"/>
      <c r="O494" s="52"/>
    </row>
    <row r="495" spans="6:15" ht="15">
      <c r="F495" s="51"/>
      <c r="G495" s="51"/>
      <c r="I495" s="52"/>
      <c r="J495" s="51"/>
      <c r="K495" s="51"/>
      <c r="L495" s="51"/>
      <c r="M495" s="53"/>
      <c r="N495" s="52"/>
      <c r="O495" s="52"/>
    </row>
    <row r="496" spans="6:15" ht="15">
      <c r="F496" s="51"/>
      <c r="G496" s="51"/>
      <c r="I496" s="52"/>
      <c r="J496" s="51"/>
      <c r="K496" s="51"/>
      <c r="L496" s="51"/>
      <c r="M496" s="53"/>
      <c r="N496" s="52"/>
      <c r="O496" s="52"/>
    </row>
    <row r="497" spans="6:15" ht="15">
      <c r="F497" s="51"/>
      <c r="G497" s="51"/>
      <c r="I497" s="52"/>
      <c r="J497" s="51"/>
      <c r="K497" s="51"/>
      <c r="L497" s="51"/>
      <c r="M497" s="53"/>
      <c r="N497" s="52"/>
      <c r="O497" s="52"/>
    </row>
    <row r="498" spans="6:15" ht="15">
      <c r="F498" s="51"/>
      <c r="G498" s="51"/>
      <c r="I498" s="52"/>
      <c r="J498" s="51"/>
      <c r="K498" s="51"/>
      <c r="L498" s="51"/>
      <c r="M498" s="53"/>
      <c r="N498" s="52"/>
      <c r="O498" s="52"/>
    </row>
    <row r="499" spans="6:15" ht="15">
      <c r="F499" s="51"/>
      <c r="G499" s="51"/>
      <c r="I499" s="52"/>
      <c r="J499" s="51"/>
      <c r="K499" s="51"/>
      <c r="L499" s="51"/>
      <c r="M499" s="53"/>
      <c r="N499" s="52"/>
      <c r="O499" s="52"/>
    </row>
    <row r="500" spans="6:15" ht="15">
      <c r="F500" s="51"/>
      <c r="G500" s="51"/>
      <c r="I500" s="52"/>
      <c r="J500" s="51"/>
      <c r="K500" s="51"/>
      <c r="L500" s="51"/>
      <c r="M500" s="53"/>
      <c r="N500" s="52"/>
      <c r="O500" s="52"/>
    </row>
    <row r="501" spans="6:15" ht="15">
      <c r="F501" s="51"/>
      <c r="G501" s="51"/>
      <c r="I501" s="52"/>
      <c r="J501" s="51"/>
      <c r="K501" s="51"/>
      <c r="L501" s="51"/>
      <c r="M501" s="53"/>
      <c r="N501" s="52"/>
      <c r="O501" s="52"/>
    </row>
    <row r="502" spans="6:15" ht="15">
      <c r="F502" s="51"/>
      <c r="G502" s="51"/>
      <c r="I502" s="52"/>
      <c r="J502" s="51"/>
      <c r="K502" s="51"/>
      <c r="L502" s="51"/>
      <c r="M502" s="53"/>
      <c r="N502" s="52"/>
      <c r="O502" s="52"/>
    </row>
    <row r="503" spans="6:15" ht="15">
      <c r="F503" s="51"/>
      <c r="G503" s="51"/>
      <c r="I503" s="52"/>
      <c r="J503" s="51"/>
      <c r="K503" s="51"/>
      <c r="L503" s="51"/>
      <c r="M503" s="53"/>
      <c r="N503" s="52"/>
      <c r="O503" s="52"/>
    </row>
  </sheetData>
  <sheetProtection password="C620" sheet="1" deleteRows="0" sort="0"/>
  <autoFilter ref="E14:T414"/>
  <mergeCells count="2">
    <mergeCell ref="J11:K11"/>
    <mergeCell ref="F1:M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2"/>
  <headerFooter>
    <oddFooter>&amp;CSayfa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8"/>
  <dimension ref="B1:E103"/>
  <sheetViews>
    <sheetView showGridLines="0" zoomScalePageLayoutView="0" workbookViewId="0" topLeftCell="A1">
      <pane xSplit="3" ySplit="3" topLeftCell="D6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75" sqref="C75"/>
    </sheetView>
  </sheetViews>
  <sheetFormatPr defaultColWidth="9.140625" defaultRowHeight="12.75"/>
  <cols>
    <col min="1" max="1" width="9.140625" style="1" customWidth="1"/>
    <col min="2" max="2" width="9.140625" style="8" customWidth="1"/>
    <col min="3" max="3" width="66.421875" style="1" bestFit="1" customWidth="1"/>
    <col min="4" max="16384" width="9.140625" style="1" customWidth="1"/>
  </cols>
  <sheetData>
    <row r="1" spans="2:5" ht="12">
      <c r="B1" s="252" t="str">
        <f>+'2021'!F431</f>
        <v>Mustafa İŞBİLİR / Afyon Kocatepe Ünv./Genel Sekreterlik/ Genel Sekreter Yardımcısı/ Aralık 2020 / SKS Kısmi Zamanlı Öğrenciler 2021</v>
      </c>
      <c r="C1" s="252"/>
      <c r="D1" s="252"/>
      <c r="E1" s="252"/>
    </row>
    <row r="3" ht="17.25">
      <c r="C3" s="97" t="s">
        <v>76</v>
      </c>
    </row>
    <row r="4" spans="2:3" ht="15">
      <c r="B4" s="188">
        <v>1</v>
      </c>
      <c r="C4" s="257" t="s">
        <v>109</v>
      </c>
    </row>
    <row r="5" spans="2:3" ht="15">
      <c r="B5" s="188">
        <v>2</v>
      </c>
      <c r="C5" s="257" t="s">
        <v>148</v>
      </c>
    </row>
    <row r="6" spans="2:3" ht="15">
      <c r="B6" s="188">
        <v>3</v>
      </c>
      <c r="C6" s="257" t="s">
        <v>149</v>
      </c>
    </row>
    <row r="7" spans="2:3" ht="15">
      <c r="B7" s="188">
        <v>4</v>
      </c>
      <c r="C7" s="257" t="s">
        <v>110</v>
      </c>
    </row>
    <row r="8" spans="2:3" ht="15">
      <c r="B8" s="188">
        <v>5</v>
      </c>
      <c r="C8" s="257" t="s">
        <v>150</v>
      </c>
    </row>
    <row r="9" spans="2:3" ht="15">
      <c r="B9" s="188">
        <v>6</v>
      </c>
      <c r="C9" s="257" t="s">
        <v>151</v>
      </c>
    </row>
    <row r="10" spans="2:3" ht="15">
      <c r="B10" s="188">
        <v>7</v>
      </c>
      <c r="C10" s="257" t="s">
        <v>111</v>
      </c>
    </row>
    <row r="11" spans="2:3" ht="15">
      <c r="B11" s="188">
        <v>8</v>
      </c>
      <c r="C11" s="257" t="s">
        <v>112</v>
      </c>
    </row>
    <row r="12" spans="2:3" ht="15">
      <c r="B12" s="188">
        <v>9</v>
      </c>
      <c r="C12" s="257" t="s">
        <v>152</v>
      </c>
    </row>
    <row r="13" spans="2:3" ht="15">
      <c r="B13" s="188">
        <v>10</v>
      </c>
      <c r="C13" s="257" t="s">
        <v>113</v>
      </c>
    </row>
    <row r="14" spans="2:3" ht="15">
      <c r="B14" s="188">
        <v>11</v>
      </c>
      <c r="C14" s="257" t="s">
        <v>114</v>
      </c>
    </row>
    <row r="15" spans="2:3" ht="15">
      <c r="B15" s="188">
        <v>12</v>
      </c>
      <c r="C15" s="257" t="s">
        <v>153</v>
      </c>
    </row>
    <row r="16" spans="2:3" ht="15">
      <c r="B16" s="188">
        <v>13</v>
      </c>
      <c r="C16" s="257" t="s">
        <v>115</v>
      </c>
    </row>
    <row r="17" spans="2:3" ht="15">
      <c r="B17" s="188">
        <v>14</v>
      </c>
      <c r="C17" s="257" t="s">
        <v>116</v>
      </c>
    </row>
    <row r="18" spans="2:3" ht="15">
      <c r="B18" s="188">
        <v>15</v>
      </c>
      <c r="C18" s="257" t="s">
        <v>154</v>
      </c>
    </row>
    <row r="19" spans="2:3" ht="15">
      <c r="B19" s="188">
        <v>16</v>
      </c>
      <c r="C19" s="257" t="s">
        <v>117</v>
      </c>
    </row>
    <row r="20" spans="2:3" ht="15">
      <c r="B20" s="188">
        <v>17</v>
      </c>
      <c r="C20" s="257" t="s">
        <v>118</v>
      </c>
    </row>
    <row r="21" spans="2:3" ht="15">
      <c r="B21" s="188">
        <v>18</v>
      </c>
      <c r="C21" s="257" t="s">
        <v>119</v>
      </c>
    </row>
    <row r="22" spans="2:3" ht="15">
      <c r="B22" s="188">
        <v>19</v>
      </c>
      <c r="C22" s="257" t="s">
        <v>155</v>
      </c>
    </row>
    <row r="23" spans="2:3" ht="15">
      <c r="B23" s="188">
        <v>20</v>
      </c>
      <c r="C23" s="257" t="s">
        <v>156</v>
      </c>
    </row>
    <row r="24" spans="2:3" ht="15">
      <c r="B24" s="188">
        <v>21</v>
      </c>
      <c r="C24" s="257" t="s">
        <v>157</v>
      </c>
    </row>
    <row r="25" spans="2:3" ht="15">
      <c r="B25" s="188">
        <v>22</v>
      </c>
      <c r="C25" s="257" t="s">
        <v>120</v>
      </c>
    </row>
    <row r="26" spans="2:3" ht="15">
      <c r="B26" s="188">
        <v>23</v>
      </c>
      <c r="C26" s="257" t="s">
        <v>61</v>
      </c>
    </row>
    <row r="27" spans="2:3" ht="15">
      <c r="B27" s="188">
        <v>24</v>
      </c>
      <c r="C27" s="257" t="s">
        <v>121</v>
      </c>
    </row>
    <row r="28" spans="2:3" ht="15">
      <c r="B28" s="188">
        <v>25</v>
      </c>
      <c r="C28" s="257" t="s">
        <v>158</v>
      </c>
    </row>
    <row r="29" spans="2:3" ht="15">
      <c r="B29" s="188">
        <v>26</v>
      </c>
      <c r="C29" s="257" t="s">
        <v>122</v>
      </c>
    </row>
    <row r="30" spans="2:3" ht="15">
      <c r="B30" s="188">
        <v>27</v>
      </c>
      <c r="C30" s="257" t="s">
        <v>123</v>
      </c>
    </row>
    <row r="31" spans="2:3" ht="15">
      <c r="B31" s="188">
        <v>28</v>
      </c>
      <c r="C31" s="257" t="s">
        <v>124</v>
      </c>
    </row>
    <row r="32" spans="2:3" ht="15">
      <c r="B32" s="188">
        <v>29</v>
      </c>
      <c r="C32" s="257" t="s">
        <v>125</v>
      </c>
    </row>
    <row r="33" spans="2:3" ht="15">
      <c r="B33" s="188">
        <v>30</v>
      </c>
      <c r="C33" s="257" t="s">
        <v>159</v>
      </c>
    </row>
    <row r="34" spans="2:3" ht="15">
      <c r="B34" s="188">
        <v>31</v>
      </c>
      <c r="C34" s="257" t="s">
        <v>160</v>
      </c>
    </row>
    <row r="35" spans="2:3" ht="15">
      <c r="B35" s="188">
        <v>32</v>
      </c>
      <c r="C35" s="257" t="s">
        <v>126</v>
      </c>
    </row>
    <row r="36" spans="2:3" ht="15">
      <c r="B36" s="188">
        <v>33</v>
      </c>
      <c r="C36" s="257" t="s">
        <v>127</v>
      </c>
    </row>
    <row r="37" spans="2:3" ht="15">
      <c r="B37" s="188">
        <v>34</v>
      </c>
      <c r="C37" s="257" t="s">
        <v>161</v>
      </c>
    </row>
    <row r="38" spans="2:3" ht="15">
      <c r="B38" s="188">
        <v>35</v>
      </c>
      <c r="C38" s="257" t="s">
        <v>162</v>
      </c>
    </row>
    <row r="39" spans="2:3" ht="15">
      <c r="B39" s="188">
        <v>36</v>
      </c>
      <c r="C39" s="257" t="s">
        <v>128</v>
      </c>
    </row>
    <row r="40" spans="2:3" ht="15">
      <c r="B40" s="188">
        <v>37</v>
      </c>
      <c r="C40" s="257" t="s">
        <v>163</v>
      </c>
    </row>
    <row r="41" spans="2:3" ht="15">
      <c r="B41" s="188">
        <v>38</v>
      </c>
      <c r="C41" s="257" t="s">
        <v>129</v>
      </c>
    </row>
    <row r="42" spans="2:3" ht="15">
      <c r="B42" s="188">
        <v>39</v>
      </c>
      <c r="C42" s="257" t="s">
        <v>130</v>
      </c>
    </row>
    <row r="43" spans="2:3" ht="15">
      <c r="B43" s="188">
        <v>40</v>
      </c>
      <c r="C43" s="257" t="s">
        <v>131</v>
      </c>
    </row>
    <row r="44" spans="2:3" ht="15">
      <c r="B44" s="188">
        <v>41</v>
      </c>
      <c r="C44" s="257" t="s">
        <v>164</v>
      </c>
    </row>
    <row r="45" spans="2:3" ht="15">
      <c r="B45" s="188">
        <v>42</v>
      </c>
      <c r="C45" s="257" t="s">
        <v>165</v>
      </c>
    </row>
    <row r="46" spans="2:3" ht="15">
      <c r="B46" s="188">
        <v>43</v>
      </c>
      <c r="C46" s="257" t="s">
        <v>166</v>
      </c>
    </row>
    <row r="47" spans="2:3" ht="15">
      <c r="B47" s="188">
        <v>44</v>
      </c>
      <c r="C47" s="257" t="s">
        <v>167</v>
      </c>
    </row>
    <row r="48" spans="2:3" ht="15">
      <c r="B48" s="188">
        <v>45</v>
      </c>
      <c r="C48" s="257" t="s">
        <v>132</v>
      </c>
    </row>
    <row r="49" spans="2:3" ht="15">
      <c r="B49" s="188">
        <v>46</v>
      </c>
      <c r="C49" s="257" t="s">
        <v>133</v>
      </c>
    </row>
    <row r="50" spans="2:3" ht="15">
      <c r="B50" s="188">
        <v>47</v>
      </c>
      <c r="C50" s="257" t="s">
        <v>134</v>
      </c>
    </row>
    <row r="51" spans="2:3" ht="15">
      <c r="B51" s="188">
        <v>48</v>
      </c>
      <c r="C51" s="257" t="s">
        <v>168</v>
      </c>
    </row>
    <row r="52" spans="2:3" ht="15">
      <c r="B52" s="188">
        <v>49</v>
      </c>
      <c r="C52" s="257" t="s">
        <v>169</v>
      </c>
    </row>
    <row r="53" spans="2:3" ht="15">
      <c r="B53" s="188">
        <v>50</v>
      </c>
      <c r="C53" s="257" t="s">
        <v>170</v>
      </c>
    </row>
    <row r="54" spans="2:3" ht="15">
      <c r="B54" s="188">
        <v>51</v>
      </c>
      <c r="C54" s="257" t="s">
        <v>135</v>
      </c>
    </row>
    <row r="55" spans="2:3" ht="15">
      <c r="B55" s="188">
        <v>52</v>
      </c>
      <c r="C55" s="257" t="s">
        <v>136</v>
      </c>
    </row>
    <row r="56" spans="2:3" ht="15">
      <c r="B56" s="188">
        <v>53</v>
      </c>
      <c r="C56" s="257" t="s">
        <v>137</v>
      </c>
    </row>
    <row r="57" spans="2:3" ht="15">
      <c r="B57" s="188">
        <v>54</v>
      </c>
      <c r="C57" s="257" t="s">
        <v>138</v>
      </c>
    </row>
    <row r="58" spans="2:3" ht="15">
      <c r="B58" s="188">
        <v>55</v>
      </c>
      <c r="C58" s="257" t="s">
        <v>139</v>
      </c>
    </row>
    <row r="59" spans="2:3" ht="15">
      <c r="B59" s="188">
        <v>56</v>
      </c>
      <c r="C59" s="257" t="s">
        <v>140</v>
      </c>
    </row>
    <row r="60" spans="2:3" ht="15">
      <c r="B60" s="188">
        <v>57</v>
      </c>
      <c r="C60" s="257" t="s">
        <v>141</v>
      </c>
    </row>
    <row r="61" spans="2:3" ht="15">
      <c r="B61" s="188">
        <v>58</v>
      </c>
      <c r="C61" s="257" t="s">
        <v>171</v>
      </c>
    </row>
    <row r="62" spans="2:3" ht="15">
      <c r="B62" s="188">
        <v>59</v>
      </c>
      <c r="C62" s="257" t="s">
        <v>142</v>
      </c>
    </row>
    <row r="63" spans="2:3" ht="15">
      <c r="B63" s="188">
        <v>60</v>
      </c>
      <c r="C63" s="257" t="s">
        <v>172</v>
      </c>
    </row>
    <row r="64" spans="2:3" ht="15">
      <c r="B64" s="188">
        <v>61</v>
      </c>
      <c r="C64" s="257" t="s">
        <v>143</v>
      </c>
    </row>
    <row r="65" spans="2:3" ht="15">
      <c r="B65" s="188">
        <v>62</v>
      </c>
      <c r="C65" s="258" t="s">
        <v>144</v>
      </c>
    </row>
    <row r="66" spans="2:3" ht="15">
      <c r="B66" s="188">
        <v>63</v>
      </c>
      <c r="C66" s="258" t="s">
        <v>173</v>
      </c>
    </row>
    <row r="67" spans="2:3" ht="15">
      <c r="B67" s="188">
        <v>64</v>
      </c>
      <c r="C67" s="258" t="s">
        <v>145</v>
      </c>
    </row>
    <row r="68" spans="2:3" ht="15">
      <c r="B68" s="188">
        <v>65</v>
      </c>
      <c r="C68" s="258" t="s">
        <v>174</v>
      </c>
    </row>
    <row r="69" spans="2:3" ht="15">
      <c r="B69" s="188">
        <v>66</v>
      </c>
      <c r="C69" s="258" t="s">
        <v>175</v>
      </c>
    </row>
    <row r="70" spans="2:3" ht="15">
      <c r="B70" s="188">
        <v>67</v>
      </c>
      <c r="C70" s="258" t="s">
        <v>176</v>
      </c>
    </row>
    <row r="71" spans="2:3" ht="15">
      <c r="B71" s="188">
        <v>68</v>
      </c>
      <c r="C71" s="258" t="s">
        <v>177</v>
      </c>
    </row>
    <row r="72" spans="2:3" ht="15">
      <c r="B72" s="188">
        <v>69</v>
      </c>
      <c r="C72" s="258" t="s">
        <v>178</v>
      </c>
    </row>
    <row r="73" spans="2:3" ht="15">
      <c r="B73" s="188">
        <v>70</v>
      </c>
      <c r="C73" s="259" t="s">
        <v>181</v>
      </c>
    </row>
    <row r="74" spans="2:3" ht="15">
      <c r="B74" s="188">
        <v>71</v>
      </c>
      <c r="C74" s="259" t="s">
        <v>182</v>
      </c>
    </row>
    <row r="75" spans="2:3" ht="15">
      <c r="B75" s="188">
        <v>72</v>
      </c>
      <c r="C75" s="260"/>
    </row>
    <row r="76" spans="2:3" ht="15">
      <c r="B76" s="188">
        <v>73</v>
      </c>
      <c r="C76" s="260"/>
    </row>
    <row r="77" spans="2:3" ht="15">
      <c r="B77" s="188">
        <v>74</v>
      </c>
      <c r="C77" s="260"/>
    </row>
    <row r="78" spans="2:3" ht="15">
      <c r="B78" s="188">
        <v>75</v>
      </c>
      <c r="C78" s="260"/>
    </row>
    <row r="79" spans="2:3" ht="15">
      <c r="B79" s="188">
        <v>76</v>
      </c>
      <c r="C79" s="260"/>
    </row>
    <row r="80" spans="2:3" ht="15">
      <c r="B80" s="188">
        <v>77</v>
      </c>
      <c r="C80" s="260"/>
    </row>
    <row r="81" spans="2:3" ht="15">
      <c r="B81" s="188">
        <v>78</v>
      </c>
      <c r="C81" s="260"/>
    </row>
    <row r="82" spans="2:3" ht="15">
      <c r="B82" s="188">
        <v>79</v>
      </c>
      <c r="C82" s="260"/>
    </row>
    <row r="83" spans="2:3" ht="15">
      <c r="B83" s="188">
        <v>80</v>
      </c>
      <c r="C83" s="260"/>
    </row>
    <row r="84" spans="2:3" ht="15">
      <c r="B84" s="188">
        <v>81</v>
      </c>
      <c r="C84" s="260"/>
    </row>
    <row r="85" spans="2:3" ht="15">
      <c r="B85" s="188">
        <v>82</v>
      </c>
      <c r="C85" s="260"/>
    </row>
    <row r="86" spans="2:3" ht="15">
      <c r="B86" s="188">
        <v>83</v>
      </c>
      <c r="C86" s="260"/>
    </row>
    <row r="87" spans="2:3" ht="15">
      <c r="B87" s="188">
        <v>84</v>
      </c>
      <c r="C87" s="260"/>
    </row>
    <row r="88" spans="2:3" ht="15">
      <c r="B88" s="188">
        <v>85</v>
      </c>
      <c r="C88" s="260"/>
    </row>
    <row r="89" spans="2:3" ht="15">
      <c r="B89" s="188">
        <v>86</v>
      </c>
      <c r="C89" s="260"/>
    </row>
    <row r="90" spans="2:3" ht="15">
      <c r="B90" s="188">
        <v>87</v>
      </c>
      <c r="C90" s="260"/>
    </row>
    <row r="91" spans="2:3" ht="15">
      <c r="B91" s="188">
        <v>88</v>
      </c>
      <c r="C91" s="260"/>
    </row>
    <row r="92" spans="2:3" ht="15">
      <c r="B92" s="188">
        <v>89</v>
      </c>
      <c r="C92" s="260"/>
    </row>
    <row r="93" spans="2:3" ht="15">
      <c r="B93" s="188">
        <v>90</v>
      </c>
      <c r="C93" s="260"/>
    </row>
    <row r="94" spans="2:3" ht="15">
      <c r="B94" s="188">
        <v>91</v>
      </c>
      <c r="C94" s="260"/>
    </row>
    <row r="95" spans="2:3" ht="15">
      <c r="B95" s="188">
        <v>92</v>
      </c>
      <c r="C95" s="260"/>
    </row>
    <row r="96" spans="2:3" ht="15">
      <c r="B96" s="188">
        <v>93</v>
      </c>
      <c r="C96" s="260"/>
    </row>
    <row r="97" spans="2:3" ht="15">
      <c r="B97" s="188">
        <v>94</v>
      </c>
      <c r="C97" s="260"/>
    </row>
    <row r="98" spans="2:3" ht="15">
      <c r="B98" s="188">
        <v>95</v>
      </c>
      <c r="C98" s="260"/>
    </row>
    <row r="99" spans="2:3" ht="15">
      <c r="B99" s="188">
        <v>96</v>
      </c>
      <c r="C99" s="260"/>
    </row>
    <row r="100" spans="2:3" ht="15">
      <c r="B100" s="188">
        <v>97</v>
      </c>
      <c r="C100" s="260"/>
    </row>
    <row r="101" spans="2:3" ht="15">
      <c r="B101" s="188">
        <v>98</v>
      </c>
      <c r="C101" s="260"/>
    </row>
    <row r="102" spans="2:3" ht="15">
      <c r="B102" s="188">
        <v>99</v>
      </c>
      <c r="C102" s="260"/>
    </row>
    <row r="103" spans="2:3" ht="15">
      <c r="B103" s="188">
        <v>100</v>
      </c>
      <c r="C103" s="260"/>
    </row>
  </sheetData>
  <sheetProtection password="C620" sheet="1" objects="1" scenarios="1" sort="0" autoFilter="0"/>
  <mergeCells count="1">
    <mergeCell ref="B1:E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10"/>
  <dimension ref="A1:IV53"/>
  <sheetViews>
    <sheetView showGridLines="0" zoomScale="95" zoomScaleNormal="95" zoomScalePageLayoutView="0" workbookViewId="0" topLeftCell="A1">
      <selection activeCell="AF53" sqref="AF53"/>
    </sheetView>
  </sheetViews>
  <sheetFormatPr defaultColWidth="10.8515625" defaultRowHeight="12.75"/>
  <cols>
    <col min="1" max="1" width="3.28125" style="1" customWidth="1"/>
    <col min="2" max="2" width="3.00390625" style="1" customWidth="1"/>
    <col min="3" max="3" width="22.28125" style="1" customWidth="1"/>
    <col min="4" max="4" width="9.140625" style="1" customWidth="1"/>
    <col min="5" max="35" width="3.28125" style="1" customWidth="1"/>
    <col min="36" max="40" width="9.140625" style="96" customWidth="1"/>
    <col min="41" max="41" width="2.421875" style="96" bestFit="1" customWidth="1"/>
    <col min="42" max="46" width="9.140625" style="96" customWidth="1"/>
    <col min="47" max="47" width="14.8515625" style="96" bestFit="1" customWidth="1"/>
    <col min="48" max="254" width="9.140625" style="96" customWidth="1"/>
    <col min="255" max="255" width="5.57421875" style="96" customWidth="1"/>
    <col min="256" max="16384" width="10.8515625" style="96" customWidth="1"/>
  </cols>
  <sheetData>
    <row r="1" spans="1:35" s="23" customFormat="1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s="23" customFormat="1" ht="15">
      <c r="A2" s="1"/>
      <c r="B2" s="1"/>
      <c r="C2" s="87" t="str">
        <f>+'2021'!F431</f>
        <v>Mustafa İŞBİLİR / Afyon Kocatepe Ünv./Genel Sekreterlik/ Genel Sekreter Yardımcısı/ Aralık 2020 / SKS Kısmi Zamanlı Öğrenciler 2021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s="23" customFormat="1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s="23" customFormat="1" ht="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s="23" customFormat="1" ht="12.75" customHeight="1">
      <c r="A5" s="1"/>
      <c r="B5" s="1"/>
      <c r="C5" s="1"/>
      <c r="D5" s="1"/>
      <c r="E5" s="253" t="s">
        <v>12</v>
      </c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</row>
    <row r="6" spans="1:47" s="23" customFormat="1" ht="27.75" thickBot="1">
      <c r="A6" s="1"/>
      <c r="B6" s="1"/>
      <c r="C6" s="115"/>
      <c r="D6" s="11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L6" s="254" t="s">
        <v>3</v>
      </c>
      <c r="AM6" s="255"/>
      <c r="AN6" s="255"/>
      <c r="AO6" s="255"/>
      <c r="AP6" s="255"/>
      <c r="AQ6" s="255"/>
      <c r="AR6" s="256"/>
      <c r="AU6" s="113" t="s">
        <v>77</v>
      </c>
    </row>
    <row r="7" spans="1:256" s="23" customFormat="1" ht="49.5">
      <c r="A7" s="1"/>
      <c r="B7" s="1"/>
      <c r="C7" s="100" t="str">
        <f>+'2021'!AY5</f>
        <v>01-01-2021  / 31-01-2021</v>
      </c>
      <c r="D7" s="4"/>
      <c r="E7" s="105" t="s">
        <v>9</v>
      </c>
      <c r="F7" s="105" t="s">
        <v>10</v>
      </c>
      <c r="G7" s="105" t="s">
        <v>11</v>
      </c>
      <c r="H7" s="105" t="s">
        <v>5</v>
      </c>
      <c r="I7" s="105" t="s">
        <v>6</v>
      </c>
      <c r="J7" s="105" t="s">
        <v>7</v>
      </c>
      <c r="K7" s="105" t="s">
        <v>8</v>
      </c>
      <c r="L7" s="105" t="s">
        <v>9</v>
      </c>
      <c r="M7" s="105" t="s">
        <v>10</v>
      </c>
      <c r="N7" s="105" t="s">
        <v>11</v>
      </c>
      <c r="O7" s="105" t="s">
        <v>5</v>
      </c>
      <c r="P7" s="105" t="s">
        <v>6</v>
      </c>
      <c r="Q7" s="105" t="s">
        <v>7</v>
      </c>
      <c r="R7" s="105" t="s">
        <v>8</v>
      </c>
      <c r="S7" s="105" t="s">
        <v>9</v>
      </c>
      <c r="T7" s="105" t="s">
        <v>10</v>
      </c>
      <c r="U7" s="105" t="s">
        <v>11</v>
      </c>
      <c r="V7" s="105" t="s">
        <v>5</v>
      </c>
      <c r="W7" s="105" t="s">
        <v>6</v>
      </c>
      <c r="X7" s="105" t="s">
        <v>7</v>
      </c>
      <c r="Y7" s="105" t="s">
        <v>8</v>
      </c>
      <c r="Z7" s="105" t="s">
        <v>9</v>
      </c>
      <c r="AA7" s="105" t="s">
        <v>10</v>
      </c>
      <c r="AB7" s="105" t="s">
        <v>11</v>
      </c>
      <c r="AC7" s="105" t="s">
        <v>5</v>
      </c>
      <c r="AD7" s="105" t="s">
        <v>6</v>
      </c>
      <c r="AE7" s="105" t="s">
        <v>7</v>
      </c>
      <c r="AF7" s="105" t="s">
        <v>8</v>
      </c>
      <c r="AG7" s="105" t="s">
        <v>9</v>
      </c>
      <c r="AH7" s="105" t="s">
        <v>10</v>
      </c>
      <c r="AI7" s="105" t="s">
        <v>11</v>
      </c>
      <c r="AJ7" s="88"/>
      <c r="AK7" s="88"/>
      <c r="AL7" s="122" t="s">
        <v>21</v>
      </c>
      <c r="AM7" s="122" t="s">
        <v>21</v>
      </c>
      <c r="AN7" s="123">
        <v>2021</v>
      </c>
      <c r="AO7" s="124" t="s">
        <v>22</v>
      </c>
      <c r="AP7" s="125">
        <v>31</v>
      </c>
      <c r="AQ7" s="126" t="s">
        <v>21</v>
      </c>
      <c r="AR7" s="125">
        <v>2021</v>
      </c>
      <c r="AS7" s="127" t="s">
        <v>20</v>
      </c>
      <c r="AT7" s="88"/>
      <c r="AU7" s="114">
        <v>0.020833333333333332</v>
      </c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</row>
    <row r="8" spans="1:47" s="90" customFormat="1" ht="27.75" thickBot="1">
      <c r="A8" s="11"/>
      <c r="B8" s="11"/>
      <c r="C8" s="89" t="s">
        <v>75</v>
      </c>
      <c r="D8" s="12"/>
      <c r="E8" s="13">
        <v>1</v>
      </c>
      <c r="F8" s="13">
        <v>2</v>
      </c>
      <c r="G8" s="13">
        <v>3</v>
      </c>
      <c r="H8" s="13">
        <v>4</v>
      </c>
      <c r="I8" s="13">
        <v>5</v>
      </c>
      <c r="J8" s="13">
        <v>6</v>
      </c>
      <c r="K8" s="13">
        <v>7</v>
      </c>
      <c r="L8" s="13">
        <v>8</v>
      </c>
      <c r="M8" s="13">
        <v>9</v>
      </c>
      <c r="N8" s="13">
        <v>10</v>
      </c>
      <c r="O8" s="13">
        <v>11</v>
      </c>
      <c r="P8" s="13">
        <v>12</v>
      </c>
      <c r="Q8" s="13">
        <v>13</v>
      </c>
      <c r="R8" s="13">
        <v>14</v>
      </c>
      <c r="S8" s="13">
        <v>15</v>
      </c>
      <c r="T8" s="13">
        <v>16</v>
      </c>
      <c r="U8" s="13">
        <v>17</v>
      </c>
      <c r="V8" s="13">
        <v>18</v>
      </c>
      <c r="W8" s="13">
        <v>19</v>
      </c>
      <c r="X8" s="13">
        <v>20</v>
      </c>
      <c r="Y8" s="13">
        <v>21</v>
      </c>
      <c r="Z8" s="13">
        <v>22</v>
      </c>
      <c r="AA8" s="13">
        <v>23</v>
      </c>
      <c r="AB8" s="13">
        <v>24</v>
      </c>
      <c r="AC8" s="13">
        <v>25</v>
      </c>
      <c r="AD8" s="13">
        <v>26</v>
      </c>
      <c r="AE8" s="13">
        <v>27</v>
      </c>
      <c r="AF8" s="13">
        <v>28</v>
      </c>
      <c r="AG8" s="13">
        <v>29</v>
      </c>
      <c r="AH8" s="13">
        <v>30</v>
      </c>
      <c r="AI8" s="13">
        <v>31</v>
      </c>
      <c r="AL8" s="122" t="s">
        <v>21</v>
      </c>
      <c r="AM8" s="122" t="s">
        <v>23</v>
      </c>
      <c r="AN8" s="123">
        <v>2021</v>
      </c>
      <c r="AO8" s="124" t="s">
        <v>22</v>
      </c>
      <c r="AP8" s="125">
        <v>28</v>
      </c>
      <c r="AQ8" s="126" t="s">
        <v>23</v>
      </c>
      <c r="AR8" s="125">
        <v>2021</v>
      </c>
      <c r="AS8" s="127" t="s">
        <v>34</v>
      </c>
      <c r="AU8" s="114">
        <v>0.041666666666666664</v>
      </c>
    </row>
    <row r="9" spans="1:47" s="90" customFormat="1" ht="27.75" thickBot="1">
      <c r="A9" s="11"/>
      <c r="B9" s="11"/>
      <c r="C9" s="89" t="s">
        <v>88</v>
      </c>
      <c r="D9" s="12"/>
      <c r="E9" s="136">
        <v>1</v>
      </c>
      <c r="F9" s="136">
        <v>1</v>
      </c>
      <c r="G9" s="136">
        <v>1</v>
      </c>
      <c r="H9" s="136">
        <v>2</v>
      </c>
      <c r="I9" s="136">
        <v>2</v>
      </c>
      <c r="J9" s="136">
        <v>2</v>
      </c>
      <c r="K9" s="136">
        <v>2</v>
      </c>
      <c r="L9" s="136">
        <v>2</v>
      </c>
      <c r="M9" s="136">
        <v>2</v>
      </c>
      <c r="N9" s="136">
        <v>2</v>
      </c>
      <c r="O9" s="136">
        <v>3</v>
      </c>
      <c r="P9" s="136">
        <v>3</v>
      </c>
      <c r="Q9" s="136">
        <v>3</v>
      </c>
      <c r="R9" s="136">
        <v>3</v>
      </c>
      <c r="S9" s="136">
        <v>3</v>
      </c>
      <c r="T9" s="136">
        <v>3</v>
      </c>
      <c r="U9" s="136">
        <v>3</v>
      </c>
      <c r="V9" s="136">
        <v>4</v>
      </c>
      <c r="W9" s="136">
        <v>4</v>
      </c>
      <c r="X9" s="136">
        <v>4</v>
      </c>
      <c r="Y9" s="136">
        <v>4</v>
      </c>
      <c r="Z9" s="136">
        <v>4</v>
      </c>
      <c r="AA9" s="136">
        <v>4</v>
      </c>
      <c r="AB9" s="136">
        <v>4</v>
      </c>
      <c r="AC9" s="136">
        <v>5</v>
      </c>
      <c r="AD9" s="136">
        <v>5</v>
      </c>
      <c r="AE9" s="136">
        <v>5</v>
      </c>
      <c r="AF9" s="136">
        <v>5</v>
      </c>
      <c r="AG9" s="136">
        <v>5</v>
      </c>
      <c r="AH9" s="136">
        <v>5</v>
      </c>
      <c r="AI9" s="137">
        <v>5</v>
      </c>
      <c r="AL9" s="122" t="s">
        <v>21</v>
      </c>
      <c r="AM9" s="122" t="s">
        <v>24</v>
      </c>
      <c r="AN9" s="123">
        <v>2021</v>
      </c>
      <c r="AO9" s="124" t="s">
        <v>22</v>
      </c>
      <c r="AP9" s="125">
        <v>31</v>
      </c>
      <c r="AQ9" s="126" t="s">
        <v>24</v>
      </c>
      <c r="AR9" s="125">
        <v>2021</v>
      </c>
      <c r="AS9" s="127" t="s">
        <v>35</v>
      </c>
      <c r="AT9" s="88"/>
      <c r="AU9" s="114">
        <v>0.0625</v>
      </c>
    </row>
    <row r="10" spans="1:47" s="90" customFormat="1" ht="27">
      <c r="A10" s="11"/>
      <c r="B10" s="11"/>
      <c r="C10" s="138"/>
      <c r="D10" s="139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L10" s="122" t="s">
        <v>21</v>
      </c>
      <c r="AM10" s="122" t="s">
        <v>25</v>
      </c>
      <c r="AN10" s="123">
        <v>2021</v>
      </c>
      <c r="AO10" s="124" t="s">
        <v>22</v>
      </c>
      <c r="AP10" s="125">
        <v>30</v>
      </c>
      <c r="AQ10" s="126" t="s">
        <v>25</v>
      </c>
      <c r="AR10" s="125">
        <v>2021</v>
      </c>
      <c r="AS10" s="127" t="s">
        <v>17</v>
      </c>
      <c r="AU10" s="114">
        <v>0.08333333333333333</v>
      </c>
    </row>
    <row r="11" spans="1:256" s="23" customFormat="1" ht="55.5" customHeight="1">
      <c r="A11" s="1"/>
      <c r="B11" s="1"/>
      <c r="C11" s="75" t="str">
        <f>+'2021'!AY6</f>
        <v>01-02-2021  / 28-02-2021</v>
      </c>
      <c r="D11" s="27"/>
      <c r="E11" s="14" t="s">
        <v>5</v>
      </c>
      <c r="F11" s="14" t="s">
        <v>6</v>
      </c>
      <c r="G11" s="14" t="s">
        <v>7</v>
      </c>
      <c r="H11" s="14" t="s">
        <v>8</v>
      </c>
      <c r="I11" s="14" t="s">
        <v>9</v>
      </c>
      <c r="J11" s="14" t="s">
        <v>10</v>
      </c>
      <c r="K11" s="14" t="s">
        <v>11</v>
      </c>
      <c r="L11" s="14" t="s">
        <v>5</v>
      </c>
      <c r="M11" s="14" t="s">
        <v>6</v>
      </c>
      <c r="N11" s="14" t="s">
        <v>7</v>
      </c>
      <c r="O11" s="14" t="s">
        <v>8</v>
      </c>
      <c r="P11" s="14" t="s">
        <v>9</v>
      </c>
      <c r="Q11" s="14" t="s">
        <v>10</v>
      </c>
      <c r="R11" s="14" t="s">
        <v>11</v>
      </c>
      <c r="S11" s="14" t="s">
        <v>5</v>
      </c>
      <c r="T11" s="14" t="s">
        <v>6</v>
      </c>
      <c r="U11" s="14" t="s">
        <v>7</v>
      </c>
      <c r="V11" s="14" t="s">
        <v>8</v>
      </c>
      <c r="W11" s="14" t="s">
        <v>9</v>
      </c>
      <c r="X11" s="14" t="s">
        <v>10</v>
      </c>
      <c r="Y11" s="14" t="s">
        <v>11</v>
      </c>
      <c r="Z11" s="14" t="s">
        <v>5</v>
      </c>
      <c r="AA11" s="14" t="s">
        <v>6</v>
      </c>
      <c r="AB11" s="14" t="s">
        <v>7</v>
      </c>
      <c r="AC11" s="14" t="s">
        <v>8</v>
      </c>
      <c r="AD11" s="14" t="s">
        <v>9</v>
      </c>
      <c r="AE11" s="14" t="s">
        <v>10</v>
      </c>
      <c r="AF11" s="14" t="s">
        <v>11</v>
      </c>
      <c r="AG11" s="14"/>
      <c r="AH11" s="14"/>
      <c r="AI11" s="14"/>
      <c r="AJ11" s="88"/>
      <c r="AK11" s="88"/>
      <c r="AL11" s="122" t="s">
        <v>21</v>
      </c>
      <c r="AM11" s="122" t="s">
        <v>26</v>
      </c>
      <c r="AN11" s="123">
        <v>2021</v>
      </c>
      <c r="AO11" s="124" t="s">
        <v>22</v>
      </c>
      <c r="AP11" s="125">
        <v>31</v>
      </c>
      <c r="AQ11" s="126" t="s">
        <v>26</v>
      </c>
      <c r="AR11" s="125">
        <v>2021</v>
      </c>
      <c r="AS11" s="127" t="s">
        <v>18</v>
      </c>
      <c r="AU11" s="114">
        <v>0.10416666666666667</v>
      </c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  <c r="IU11" s="88"/>
      <c r="IV11" s="88"/>
    </row>
    <row r="12" spans="1:47" s="90" customFormat="1" ht="27.75" thickBot="1">
      <c r="A12" s="11"/>
      <c r="B12" s="11"/>
      <c r="C12" s="91" t="s">
        <v>34</v>
      </c>
      <c r="D12" s="9"/>
      <c r="E12" s="15">
        <v>1</v>
      </c>
      <c r="F12" s="15">
        <v>2</v>
      </c>
      <c r="G12" s="15">
        <v>3</v>
      </c>
      <c r="H12" s="15">
        <v>4</v>
      </c>
      <c r="I12" s="15">
        <v>5</v>
      </c>
      <c r="J12" s="15">
        <v>6</v>
      </c>
      <c r="K12" s="15">
        <v>7</v>
      </c>
      <c r="L12" s="15">
        <v>8</v>
      </c>
      <c r="M12" s="15">
        <v>9</v>
      </c>
      <c r="N12" s="15">
        <v>10</v>
      </c>
      <c r="O12" s="15">
        <v>11</v>
      </c>
      <c r="P12" s="15">
        <v>12</v>
      </c>
      <c r="Q12" s="15">
        <v>13</v>
      </c>
      <c r="R12" s="15">
        <v>14</v>
      </c>
      <c r="S12" s="15">
        <v>15</v>
      </c>
      <c r="T12" s="15">
        <v>16</v>
      </c>
      <c r="U12" s="15">
        <v>17</v>
      </c>
      <c r="V12" s="15">
        <v>18</v>
      </c>
      <c r="W12" s="15">
        <v>19</v>
      </c>
      <c r="X12" s="15">
        <v>20</v>
      </c>
      <c r="Y12" s="15">
        <v>21</v>
      </c>
      <c r="Z12" s="15">
        <v>22</v>
      </c>
      <c r="AA12" s="15">
        <v>23</v>
      </c>
      <c r="AB12" s="15">
        <v>24</v>
      </c>
      <c r="AC12" s="15">
        <v>25</v>
      </c>
      <c r="AD12" s="15">
        <v>26</v>
      </c>
      <c r="AE12" s="15">
        <v>27</v>
      </c>
      <c r="AF12" s="15">
        <v>28</v>
      </c>
      <c r="AG12" s="15"/>
      <c r="AH12" s="15"/>
      <c r="AI12" s="15"/>
      <c r="AL12" s="122" t="s">
        <v>21</v>
      </c>
      <c r="AM12" s="122" t="s">
        <v>27</v>
      </c>
      <c r="AN12" s="123">
        <v>2021</v>
      </c>
      <c r="AO12" s="124" t="s">
        <v>22</v>
      </c>
      <c r="AP12" s="125">
        <v>30</v>
      </c>
      <c r="AQ12" s="126" t="s">
        <v>27</v>
      </c>
      <c r="AR12" s="125">
        <v>2021</v>
      </c>
      <c r="AS12" s="127" t="s">
        <v>36</v>
      </c>
      <c r="AU12" s="114">
        <v>0.125</v>
      </c>
    </row>
    <row r="13" spans="1:47" s="90" customFormat="1" ht="27.75" thickBot="1">
      <c r="A13" s="11"/>
      <c r="B13" s="11"/>
      <c r="C13" s="142" t="s">
        <v>89</v>
      </c>
      <c r="D13" s="143"/>
      <c r="E13" s="144">
        <v>1</v>
      </c>
      <c r="F13" s="144">
        <v>1</v>
      </c>
      <c r="G13" s="144">
        <v>1</v>
      </c>
      <c r="H13" s="144">
        <v>1</v>
      </c>
      <c r="I13" s="144">
        <v>1</v>
      </c>
      <c r="J13" s="144">
        <v>1</v>
      </c>
      <c r="K13" s="144">
        <v>1</v>
      </c>
      <c r="L13" s="144">
        <v>2</v>
      </c>
      <c r="M13" s="144">
        <v>2</v>
      </c>
      <c r="N13" s="144">
        <v>2</v>
      </c>
      <c r="O13" s="144">
        <v>2</v>
      </c>
      <c r="P13" s="144">
        <v>2</v>
      </c>
      <c r="Q13" s="144">
        <v>2</v>
      </c>
      <c r="R13" s="144">
        <v>2</v>
      </c>
      <c r="S13" s="144">
        <v>3</v>
      </c>
      <c r="T13" s="144">
        <v>3</v>
      </c>
      <c r="U13" s="144">
        <v>3</v>
      </c>
      <c r="V13" s="144">
        <v>3</v>
      </c>
      <c r="W13" s="144">
        <v>3</v>
      </c>
      <c r="X13" s="144">
        <v>3</v>
      </c>
      <c r="Y13" s="144">
        <v>3</v>
      </c>
      <c r="Z13" s="144">
        <v>4</v>
      </c>
      <c r="AA13" s="144">
        <v>4</v>
      </c>
      <c r="AB13" s="144">
        <v>4</v>
      </c>
      <c r="AC13" s="144">
        <v>4</v>
      </c>
      <c r="AD13" s="144">
        <v>4</v>
      </c>
      <c r="AE13" s="144">
        <v>4</v>
      </c>
      <c r="AF13" s="144">
        <v>4</v>
      </c>
      <c r="AG13" s="144"/>
      <c r="AH13" s="144"/>
      <c r="AI13" s="145"/>
      <c r="AL13" s="122" t="s">
        <v>21</v>
      </c>
      <c r="AM13" s="122" t="s">
        <v>28</v>
      </c>
      <c r="AN13" s="123">
        <v>2021</v>
      </c>
      <c r="AO13" s="124" t="s">
        <v>22</v>
      </c>
      <c r="AP13" s="125">
        <v>31</v>
      </c>
      <c r="AQ13" s="126" t="s">
        <v>28</v>
      </c>
      <c r="AR13" s="125">
        <v>2021</v>
      </c>
      <c r="AS13" s="127" t="s">
        <v>37</v>
      </c>
      <c r="AT13" s="88"/>
      <c r="AU13" s="114">
        <v>0.14583333333333334</v>
      </c>
    </row>
    <row r="14" spans="1:47" s="90" customFormat="1" ht="27">
      <c r="A14" s="141"/>
      <c r="B14" s="141"/>
      <c r="C14" s="138"/>
      <c r="D14" s="139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L14" s="122" t="s">
        <v>21</v>
      </c>
      <c r="AM14" s="122" t="s">
        <v>29</v>
      </c>
      <c r="AN14" s="123">
        <v>2021</v>
      </c>
      <c r="AO14" s="124" t="s">
        <v>22</v>
      </c>
      <c r="AP14" s="125">
        <v>31</v>
      </c>
      <c r="AQ14" s="126" t="s">
        <v>29</v>
      </c>
      <c r="AR14" s="125">
        <v>2021</v>
      </c>
      <c r="AS14" s="127" t="s">
        <v>38</v>
      </c>
      <c r="AU14" s="114">
        <v>0.16666666666666666</v>
      </c>
    </row>
    <row r="15" spans="1:47" s="23" customFormat="1" ht="49.5">
      <c r="A15" s="1"/>
      <c r="B15" s="1"/>
      <c r="C15" s="100" t="str">
        <f>+'2021'!AY7</f>
        <v>01-03-2021  / 31-03-2021</v>
      </c>
      <c r="D15" s="4"/>
      <c r="E15" s="10" t="s">
        <v>5</v>
      </c>
      <c r="F15" s="10" t="s">
        <v>6</v>
      </c>
      <c r="G15" s="10" t="s">
        <v>7</v>
      </c>
      <c r="H15" s="10" t="s">
        <v>8</v>
      </c>
      <c r="I15" s="10" t="s">
        <v>9</v>
      </c>
      <c r="J15" s="10" t="s">
        <v>10</v>
      </c>
      <c r="K15" s="10" t="s">
        <v>11</v>
      </c>
      <c r="L15" s="10" t="s">
        <v>5</v>
      </c>
      <c r="M15" s="10" t="s">
        <v>6</v>
      </c>
      <c r="N15" s="10" t="s">
        <v>7</v>
      </c>
      <c r="O15" s="10" t="s">
        <v>8</v>
      </c>
      <c r="P15" s="10" t="s">
        <v>9</v>
      </c>
      <c r="Q15" s="10" t="s">
        <v>10</v>
      </c>
      <c r="R15" s="10" t="s">
        <v>11</v>
      </c>
      <c r="S15" s="10" t="s">
        <v>5</v>
      </c>
      <c r="T15" s="10" t="s">
        <v>6</v>
      </c>
      <c r="U15" s="10" t="s">
        <v>7</v>
      </c>
      <c r="V15" s="10" t="s">
        <v>8</v>
      </c>
      <c r="W15" s="10" t="s">
        <v>9</v>
      </c>
      <c r="X15" s="10" t="s">
        <v>10</v>
      </c>
      <c r="Y15" s="10" t="s">
        <v>11</v>
      </c>
      <c r="Z15" s="10" t="s">
        <v>5</v>
      </c>
      <c r="AA15" s="10" t="s">
        <v>6</v>
      </c>
      <c r="AB15" s="10" t="s">
        <v>7</v>
      </c>
      <c r="AC15" s="10" t="s">
        <v>8</v>
      </c>
      <c r="AD15" s="10" t="s">
        <v>9</v>
      </c>
      <c r="AE15" s="10" t="s">
        <v>10</v>
      </c>
      <c r="AF15" s="10" t="s">
        <v>11</v>
      </c>
      <c r="AG15" s="10" t="s">
        <v>5</v>
      </c>
      <c r="AH15" s="10" t="s">
        <v>6</v>
      </c>
      <c r="AI15" s="10" t="s">
        <v>7</v>
      </c>
      <c r="AL15" s="122" t="s">
        <v>21</v>
      </c>
      <c r="AM15" s="122" t="s">
        <v>30</v>
      </c>
      <c r="AN15" s="123">
        <v>2021</v>
      </c>
      <c r="AO15" s="124" t="s">
        <v>22</v>
      </c>
      <c r="AP15" s="125">
        <v>30</v>
      </c>
      <c r="AQ15" s="126" t="s">
        <v>30</v>
      </c>
      <c r="AR15" s="125">
        <v>2021</v>
      </c>
      <c r="AS15" s="127" t="s">
        <v>39</v>
      </c>
      <c r="AU15" s="114">
        <v>0.1875</v>
      </c>
    </row>
    <row r="16" spans="1:47" s="90" customFormat="1" ht="27.75" thickBot="1">
      <c r="A16" s="17"/>
      <c r="B16" s="17"/>
      <c r="C16" s="92" t="s">
        <v>35</v>
      </c>
      <c r="D16" s="16"/>
      <c r="E16" s="13">
        <v>1</v>
      </c>
      <c r="F16" s="13">
        <v>2</v>
      </c>
      <c r="G16" s="13">
        <v>3</v>
      </c>
      <c r="H16" s="13">
        <v>4</v>
      </c>
      <c r="I16" s="13">
        <v>5</v>
      </c>
      <c r="J16" s="13">
        <v>6</v>
      </c>
      <c r="K16" s="13">
        <v>7</v>
      </c>
      <c r="L16" s="13">
        <v>8</v>
      </c>
      <c r="M16" s="13">
        <v>9</v>
      </c>
      <c r="N16" s="13">
        <v>10</v>
      </c>
      <c r="O16" s="13">
        <v>11</v>
      </c>
      <c r="P16" s="13">
        <v>12</v>
      </c>
      <c r="Q16" s="13">
        <v>13</v>
      </c>
      <c r="R16" s="13">
        <v>14</v>
      </c>
      <c r="S16" s="13">
        <v>15</v>
      </c>
      <c r="T16" s="13">
        <v>16</v>
      </c>
      <c r="U16" s="13">
        <v>17</v>
      </c>
      <c r="V16" s="13">
        <v>18</v>
      </c>
      <c r="W16" s="13">
        <v>19</v>
      </c>
      <c r="X16" s="13">
        <v>20</v>
      </c>
      <c r="Y16" s="13">
        <v>21</v>
      </c>
      <c r="Z16" s="13">
        <v>22</v>
      </c>
      <c r="AA16" s="13">
        <v>23</v>
      </c>
      <c r="AB16" s="13">
        <v>24</v>
      </c>
      <c r="AC16" s="13">
        <v>25</v>
      </c>
      <c r="AD16" s="13">
        <v>26</v>
      </c>
      <c r="AE16" s="13">
        <v>27</v>
      </c>
      <c r="AF16" s="13">
        <v>28</v>
      </c>
      <c r="AG16" s="13">
        <v>29</v>
      </c>
      <c r="AH16" s="13">
        <v>30</v>
      </c>
      <c r="AI16" s="13">
        <v>31</v>
      </c>
      <c r="AL16" s="122" t="s">
        <v>21</v>
      </c>
      <c r="AM16" s="122" t="s">
        <v>31</v>
      </c>
      <c r="AN16" s="123">
        <v>2021</v>
      </c>
      <c r="AO16" s="124" t="s">
        <v>22</v>
      </c>
      <c r="AP16" s="125">
        <v>31</v>
      </c>
      <c r="AQ16" s="126" t="s">
        <v>31</v>
      </c>
      <c r="AR16" s="125">
        <v>2021</v>
      </c>
      <c r="AS16" s="127" t="s">
        <v>40</v>
      </c>
      <c r="AU16" s="114">
        <v>0.20833333333333334</v>
      </c>
    </row>
    <row r="17" spans="1:47" s="90" customFormat="1" ht="27.75" thickBot="1">
      <c r="A17" s="17"/>
      <c r="B17" s="17"/>
      <c r="C17" s="146" t="s">
        <v>90</v>
      </c>
      <c r="D17" s="147"/>
      <c r="E17" s="136">
        <v>1</v>
      </c>
      <c r="F17" s="136">
        <v>1</v>
      </c>
      <c r="G17" s="136">
        <v>1</v>
      </c>
      <c r="H17" s="136">
        <v>1</v>
      </c>
      <c r="I17" s="136">
        <v>1</v>
      </c>
      <c r="J17" s="136">
        <v>1</v>
      </c>
      <c r="K17" s="136">
        <v>1</v>
      </c>
      <c r="L17" s="136">
        <v>2</v>
      </c>
      <c r="M17" s="136">
        <v>2</v>
      </c>
      <c r="N17" s="136">
        <v>2</v>
      </c>
      <c r="O17" s="136">
        <v>2</v>
      </c>
      <c r="P17" s="136">
        <v>2</v>
      </c>
      <c r="Q17" s="136">
        <v>2</v>
      </c>
      <c r="R17" s="136">
        <v>2</v>
      </c>
      <c r="S17" s="136">
        <v>3</v>
      </c>
      <c r="T17" s="136">
        <v>3</v>
      </c>
      <c r="U17" s="136">
        <v>3</v>
      </c>
      <c r="V17" s="136">
        <v>3</v>
      </c>
      <c r="W17" s="136">
        <v>3</v>
      </c>
      <c r="X17" s="136">
        <v>3</v>
      </c>
      <c r="Y17" s="136">
        <v>3</v>
      </c>
      <c r="Z17" s="136">
        <v>4</v>
      </c>
      <c r="AA17" s="136">
        <v>4</v>
      </c>
      <c r="AB17" s="136">
        <v>4</v>
      </c>
      <c r="AC17" s="136">
        <v>4</v>
      </c>
      <c r="AD17" s="136">
        <v>4</v>
      </c>
      <c r="AE17" s="136">
        <v>4</v>
      </c>
      <c r="AF17" s="136">
        <v>4</v>
      </c>
      <c r="AG17" s="136">
        <v>5</v>
      </c>
      <c r="AH17" s="136">
        <v>5</v>
      </c>
      <c r="AI17" s="137">
        <v>5</v>
      </c>
      <c r="AL17" s="122" t="s">
        <v>21</v>
      </c>
      <c r="AM17" s="122" t="s">
        <v>32</v>
      </c>
      <c r="AN17" s="123">
        <v>2021</v>
      </c>
      <c r="AO17" s="124" t="s">
        <v>22</v>
      </c>
      <c r="AP17" s="125">
        <v>30</v>
      </c>
      <c r="AQ17" s="126" t="s">
        <v>32</v>
      </c>
      <c r="AR17" s="125">
        <v>2021</v>
      </c>
      <c r="AS17" s="127" t="s">
        <v>41</v>
      </c>
      <c r="AT17" s="23"/>
      <c r="AU17" s="114">
        <v>0.22916666666666666</v>
      </c>
    </row>
    <row r="18" spans="3:47" s="90" customFormat="1" ht="27">
      <c r="C18" s="138"/>
      <c r="D18" s="139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L18" s="122" t="s">
        <v>21</v>
      </c>
      <c r="AM18" s="122" t="s">
        <v>33</v>
      </c>
      <c r="AN18" s="123">
        <v>2021</v>
      </c>
      <c r="AO18" s="124" t="s">
        <v>22</v>
      </c>
      <c r="AP18" s="125">
        <v>31</v>
      </c>
      <c r="AQ18" s="126" t="s">
        <v>33</v>
      </c>
      <c r="AR18" s="125">
        <v>2021</v>
      </c>
      <c r="AS18" s="127" t="s">
        <v>19</v>
      </c>
      <c r="AU18" s="114">
        <v>0.25</v>
      </c>
    </row>
    <row r="19" spans="1:256" s="23" customFormat="1" ht="49.5">
      <c r="A19" s="1"/>
      <c r="B19" s="1"/>
      <c r="C19" s="148" t="str">
        <f>+'2021'!AY8</f>
        <v>01-04-2021  / 30-04-2021</v>
      </c>
      <c r="D19" s="149"/>
      <c r="E19" s="150" t="s">
        <v>8</v>
      </c>
      <c r="F19" s="150" t="s">
        <v>9</v>
      </c>
      <c r="G19" s="150" t="s">
        <v>10</v>
      </c>
      <c r="H19" s="150" t="s">
        <v>11</v>
      </c>
      <c r="I19" s="150" t="s">
        <v>5</v>
      </c>
      <c r="J19" s="150" t="s">
        <v>6</v>
      </c>
      <c r="K19" s="150" t="s">
        <v>7</v>
      </c>
      <c r="L19" s="150" t="s">
        <v>8</v>
      </c>
      <c r="M19" s="150" t="s">
        <v>9</v>
      </c>
      <c r="N19" s="150" t="s">
        <v>10</v>
      </c>
      <c r="O19" s="150" t="s">
        <v>11</v>
      </c>
      <c r="P19" s="150" t="s">
        <v>5</v>
      </c>
      <c r="Q19" s="150" t="s">
        <v>6</v>
      </c>
      <c r="R19" s="150" t="s">
        <v>7</v>
      </c>
      <c r="S19" s="150" t="s">
        <v>8</v>
      </c>
      <c r="T19" s="150" t="s">
        <v>9</v>
      </c>
      <c r="U19" s="150" t="s">
        <v>10</v>
      </c>
      <c r="V19" s="150" t="s">
        <v>11</v>
      </c>
      <c r="W19" s="150" t="s">
        <v>5</v>
      </c>
      <c r="X19" s="150" t="s">
        <v>6</v>
      </c>
      <c r="Y19" s="150" t="s">
        <v>7</v>
      </c>
      <c r="Z19" s="150" t="s">
        <v>8</v>
      </c>
      <c r="AA19" s="150" t="s">
        <v>9</v>
      </c>
      <c r="AB19" s="150" t="s">
        <v>10</v>
      </c>
      <c r="AC19" s="150" t="s">
        <v>11</v>
      </c>
      <c r="AD19" s="150" t="s">
        <v>5</v>
      </c>
      <c r="AE19" s="150" t="s">
        <v>6</v>
      </c>
      <c r="AF19" s="150" t="s">
        <v>7</v>
      </c>
      <c r="AG19" s="150" t="s">
        <v>8</v>
      </c>
      <c r="AH19" s="150" t="s">
        <v>9</v>
      </c>
      <c r="AI19" s="150"/>
      <c r="AJ19" s="88"/>
      <c r="AK19" s="88"/>
      <c r="AU19" s="172">
        <v>0.2708333333333333</v>
      </c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  <c r="IV19" s="88"/>
    </row>
    <row r="20" spans="1:47" s="90" customFormat="1" ht="27.75" thickBot="1">
      <c r="A20" s="11"/>
      <c r="B20" s="11"/>
      <c r="C20" s="151" t="s">
        <v>17</v>
      </c>
      <c r="D20" s="152"/>
      <c r="E20" s="153">
        <v>1</v>
      </c>
      <c r="F20" s="153">
        <v>2</v>
      </c>
      <c r="G20" s="153">
        <v>3</v>
      </c>
      <c r="H20" s="153">
        <v>4</v>
      </c>
      <c r="I20" s="153">
        <v>5</v>
      </c>
      <c r="J20" s="153">
        <v>6</v>
      </c>
      <c r="K20" s="153">
        <v>7</v>
      </c>
      <c r="L20" s="153">
        <v>8</v>
      </c>
      <c r="M20" s="153">
        <v>9</v>
      </c>
      <c r="N20" s="153">
        <v>10</v>
      </c>
      <c r="O20" s="153">
        <v>11</v>
      </c>
      <c r="P20" s="153">
        <v>12</v>
      </c>
      <c r="Q20" s="153">
        <v>13</v>
      </c>
      <c r="R20" s="153">
        <v>14</v>
      </c>
      <c r="S20" s="153">
        <v>15</v>
      </c>
      <c r="T20" s="153">
        <v>16</v>
      </c>
      <c r="U20" s="153">
        <v>17</v>
      </c>
      <c r="V20" s="153">
        <v>18</v>
      </c>
      <c r="W20" s="153">
        <v>19</v>
      </c>
      <c r="X20" s="153">
        <v>20</v>
      </c>
      <c r="Y20" s="153">
        <v>21</v>
      </c>
      <c r="Z20" s="153">
        <v>22</v>
      </c>
      <c r="AA20" s="153">
        <v>23</v>
      </c>
      <c r="AB20" s="153">
        <v>24</v>
      </c>
      <c r="AC20" s="153">
        <v>25</v>
      </c>
      <c r="AD20" s="153">
        <v>26</v>
      </c>
      <c r="AE20" s="153">
        <v>27</v>
      </c>
      <c r="AF20" s="153">
        <v>28</v>
      </c>
      <c r="AG20" s="153">
        <v>29</v>
      </c>
      <c r="AH20" s="153">
        <v>30</v>
      </c>
      <c r="AI20" s="153"/>
      <c r="AU20" s="172">
        <v>0.2916666666666667</v>
      </c>
    </row>
    <row r="21" spans="1:47" s="90" customFormat="1" ht="27.75" thickBot="1">
      <c r="A21" s="11"/>
      <c r="B21" s="11"/>
      <c r="C21" s="154" t="s">
        <v>91</v>
      </c>
      <c r="D21" s="155"/>
      <c r="E21" s="156">
        <v>1</v>
      </c>
      <c r="F21" s="156">
        <v>1</v>
      </c>
      <c r="G21" s="156">
        <v>1</v>
      </c>
      <c r="H21" s="156">
        <v>1</v>
      </c>
      <c r="I21" s="156">
        <v>2</v>
      </c>
      <c r="J21" s="156">
        <v>2</v>
      </c>
      <c r="K21" s="156">
        <v>2</v>
      </c>
      <c r="L21" s="156">
        <v>2</v>
      </c>
      <c r="M21" s="156">
        <v>2</v>
      </c>
      <c r="N21" s="156">
        <v>2</v>
      </c>
      <c r="O21" s="156">
        <v>2</v>
      </c>
      <c r="P21" s="156">
        <v>3</v>
      </c>
      <c r="Q21" s="156">
        <v>3</v>
      </c>
      <c r="R21" s="156">
        <v>3</v>
      </c>
      <c r="S21" s="156">
        <v>3</v>
      </c>
      <c r="T21" s="156">
        <v>3</v>
      </c>
      <c r="U21" s="156">
        <v>3</v>
      </c>
      <c r="V21" s="156">
        <v>3</v>
      </c>
      <c r="W21" s="156">
        <v>4</v>
      </c>
      <c r="X21" s="156">
        <v>4</v>
      </c>
      <c r="Y21" s="156">
        <v>4</v>
      </c>
      <c r="Z21" s="156">
        <v>4</v>
      </c>
      <c r="AA21" s="156">
        <v>4</v>
      </c>
      <c r="AB21" s="156">
        <v>4</v>
      </c>
      <c r="AC21" s="156">
        <v>4</v>
      </c>
      <c r="AD21" s="156">
        <v>5</v>
      </c>
      <c r="AE21" s="156">
        <v>5</v>
      </c>
      <c r="AF21" s="156">
        <v>5</v>
      </c>
      <c r="AG21" s="156">
        <v>5</v>
      </c>
      <c r="AH21" s="156">
        <v>5</v>
      </c>
      <c r="AI21" s="157"/>
      <c r="AL21" s="162"/>
      <c r="AM21" s="162"/>
      <c r="AN21" s="163"/>
      <c r="AO21" s="164"/>
      <c r="AP21" s="165"/>
      <c r="AQ21" s="166"/>
      <c r="AR21" s="165"/>
      <c r="AS21" s="173"/>
      <c r="AU21" s="172">
        <v>0.3125</v>
      </c>
    </row>
    <row r="22" spans="1:47" s="90" customFormat="1" ht="27">
      <c r="A22" s="141"/>
      <c r="B22" s="141"/>
      <c r="C22" s="158"/>
      <c r="D22" s="159"/>
      <c r="AL22" s="167"/>
      <c r="AM22" s="167"/>
      <c r="AN22" s="168"/>
      <c r="AO22" s="169"/>
      <c r="AP22" s="170"/>
      <c r="AQ22" s="171"/>
      <c r="AR22" s="170"/>
      <c r="AS22" s="174"/>
      <c r="AU22" s="172">
        <v>0.3333333333333333</v>
      </c>
    </row>
    <row r="23" spans="1:35" s="23" customFormat="1" ht="49.5">
      <c r="A23" s="19"/>
      <c r="B23" s="19"/>
      <c r="C23" s="12" t="str">
        <f>+'2021'!AY9</f>
        <v>01-05-2021  / 31-05-2021</v>
      </c>
      <c r="D23" s="12"/>
      <c r="E23" s="10" t="s">
        <v>10</v>
      </c>
      <c r="F23" s="10" t="s">
        <v>11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5</v>
      </c>
      <c r="O23" s="10" t="s">
        <v>6</v>
      </c>
      <c r="P23" s="10" t="s">
        <v>7</v>
      </c>
      <c r="Q23" s="10" t="s">
        <v>8</v>
      </c>
      <c r="R23" s="10" t="s">
        <v>9</v>
      </c>
      <c r="S23" s="10" t="s">
        <v>10</v>
      </c>
      <c r="T23" s="10" t="s">
        <v>11</v>
      </c>
      <c r="U23" s="10" t="s">
        <v>5</v>
      </c>
      <c r="V23" s="10" t="s">
        <v>6</v>
      </c>
      <c r="W23" s="10" t="s">
        <v>7</v>
      </c>
      <c r="X23" s="10" t="s">
        <v>8</v>
      </c>
      <c r="Y23" s="10" t="s">
        <v>9</v>
      </c>
      <c r="Z23" s="10" t="s">
        <v>10</v>
      </c>
      <c r="AA23" s="10" t="s">
        <v>11</v>
      </c>
      <c r="AB23" s="10" t="s">
        <v>5</v>
      </c>
      <c r="AC23" s="10" t="s">
        <v>6</v>
      </c>
      <c r="AD23" s="10" t="s">
        <v>7</v>
      </c>
      <c r="AE23" s="10" t="s">
        <v>8</v>
      </c>
      <c r="AF23" s="10" t="s">
        <v>9</v>
      </c>
      <c r="AG23" s="10" t="s">
        <v>10</v>
      </c>
      <c r="AH23" s="10" t="s">
        <v>11</v>
      </c>
      <c r="AI23" s="10" t="s">
        <v>5</v>
      </c>
    </row>
    <row r="24" spans="1:35" s="90" customFormat="1" ht="13.5" thickBot="1">
      <c r="A24" s="11"/>
      <c r="B24" s="11"/>
      <c r="C24" s="93" t="s">
        <v>18</v>
      </c>
      <c r="D24" s="12"/>
      <c r="E24" s="13">
        <v>1</v>
      </c>
      <c r="F24" s="13">
        <v>2</v>
      </c>
      <c r="G24" s="13">
        <v>3</v>
      </c>
      <c r="H24" s="13">
        <v>4</v>
      </c>
      <c r="I24" s="13">
        <v>5</v>
      </c>
      <c r="J24" s="13">
        <v>6</v>
      </c>
      <c r="K24" s="13">
        <v>7</v>
      </c>
      <c r="L24" s="13">
        <v>8</v>
      </c>
      <c r="M24" s="13">
        <v>9</v>
      </c>
      <c r="N24" s="13">
        <v>10</v>
      </c>
      <c r="O24" s="13">
        <v>11</v>
      </c>
      <c r="P24" s="13">
        <v>12</v>
      </c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  <c r="X24" s="13">
        <v>20</v>
      </c>
      <c r="Y24" s="13">
        <v>21</v>
      </c>
      <c r="Z24" s="13">
        <v>22</v>
      </c>
      <c r="AA24" s="13">
        <v>23</v>
      </c>
      <c r="AB24" s="13">
        <v>24</v>
      </c>
      <c r="AC24" s="13">
        <v>25</v>
      </c>
      <c r="AD24" s="13">
        <v>26</v>
      </c>
      <c r="AE24" s="13">
        <v>27</v>
      </c>
      <c r="AF24" s="13">
        <v>28</v>
      </c>
      <c r="AG24" s="13">
        <v>29</v>
      </c>
      <c r="AH24" s="13">
        <v>30</v>
      </c>
      <c r="AI24" s="13">
        <v>31</v>
      </c>
    </row>
    <row r="25" spans="1:47" s="90" customFormat="1" ht="27.75" thickBot="1">
      <c r="A25" s="11"/>
      <c r="B25" s="11"/>
      <c r="C25" s="154" t="s">
        <v>92</v>
      </c>
      <c r="D25" s="155"/>
      <c r="E25" s="156">
        <v>1</v>
      </c>
      <c r="F25" s="156">
        <v>1</v>
      </c>
      <c r="G25" s="156">
        <v>2</v>
      </c>
      <c r="H25" s="156">
        <v>2</v>
      </c>
      <c r="I25" s="156">
        <v>2</v>
      </c>
      <c r="J25" s="156">
        <v>2</v>
      </c>
      <c r="K25" s="156">
        <v>2</v>
      </c>
      <c r="L25" s="156">
        <v>2</v>
      </c>
      <c r="M25" s="156">
        <v>2</v>
      </c>
      <c r="N25" s="156">
        <v>3</v>
      </c>
      <c r="O25" s="156">
        <v>3</v>
      </c>
      <c r="P25" s="156">
        <v>3</v>
      </c>
      <c r="Q25" s="156">
        <v>3</v>
      </c>
      <c r="R25" s="156">
        <v>3</v>
      </c>
      <c r="S25" s="156">
        <v>3</v>
      </c>
      <c r="T25" s="156">
        <v>3</v>
      </c>
      <c r="U25" s="156">
        <v>4</v>
      </c>
      <c r="V25" s="156">
        <v>4</v>
      </c>
      <c r="W25" s="156">
        <v>4</v>
      </c>
      <c r="X25" s="156">
        <v>4</v>
      </c>
      <c r="Y25" s="156">
        <v>4</v>
      </c>
      <c r="Z25" s="156">
        <v>4</v>
      </c>
      <c r="AA25" s="156">
        <v>4</v>
      </c>
      <c r="AB25" s="156">
        <v>5</v>
      </c>
      <c r="AC25" s="156">
        <v>5</v>
      </c>
      <c r="AD25" s="156">
        <v>5</v>
      </c>
      <c r="AE25" s="156">
        <v>5</v>
      </c>
      <c r="AF25" s="156">
        <v>5</v>
      </c>
      <c r="AG25" s="156">
        <v>5</v>
      </c>
      <c r="AH25" s="156">
        <v>5</v>
      </c>
      <c r="AI25" s="157">
        <v>6</v>
      </c>
      <c r="AL25" s="162"/>
      <c r="AM25" s="162"/>
      <c r="AN25" s="163"/>
      <c r="AO25" s="164"/>
      <c r="AP25" s="165"/>
      <c r="AQ25" s="166"/>
      <c r="AR25" s="165"/>
      <c r="AS25" s="173"/>
      <c r="AU25" s="161"/>
    </row>
    <row r="26" spans="1:47" s="90" customFormat="1" ht="27">
      <c r="A26" s="141"/>
      <c r="B26" s="141"/>
      <c r="C26" s="160"/>
      <c r="D26" s="139"/>
      <c r="AL26" s="167"/>
      <c r="AM26" s="167"/>
      <c r="AN26" s="168"/>
      <c r="AO26" s="169"/>
      <c r="AP26" s="170"/>
      <c r="AQ26" s="171"/>
      <c r="AR26" s="170"/>
      <c r="AS26" s="174"/>
      <c r="AU26" s="175"/>
    </row>
    <row r="27" spans="1:35" s="23" customFormat="1" ht="49.5">
      <c r="A27" s="19"/>
      <c r="B27" s="19"/>
      <c r="C27" s="20" t="str">
        <f>+'2021'!AY10</f>
        <v>01-06-2021  / 30-06-2021</v>
      </c>
      <c r="D27" s="20"/>
      <c r="E27" s="14" t="s">
        <v>6</v>
      </c>
      <c r="F27" s="14" t="s">
        <v>7</v>
      </c>
      <c r="G27" s="14" t="s">
        <v>8</v>
      </c>
      <c r="H27" s="14" t="s">
        <v>9</v>
      </c>
      <c r="I27" s="14" t="s">
        <v>10</v>
      </c>
      <c r="J27" s="14" t="s">
        <v>11</v>
      </c>
      <c r="K27" s="14" t="s">
        <v>5</v>
      </c>
      <c r="L27" s="14" t="s">
        <v>6</v>
      </c>
      <c r="M27" s="14" t="s">
        <v>7</v>
      </c>
      <c r="N27" s="14" t="s">
        <v>8</v>
      </c>
      <c r="O27" s="14" t="s">
        <v>9</v>
      </c>
      <c r="P27" s="14" t="s">
        <v>10</v>
      </c>
      <c r="Q27" s="14" t="s">
        <v>11</v>
      </c>
      <c r="R27" s="14" t="s">
        <v>5</v>
      </c>
      <c r="S27" s="14" t="s">
        <v>6</v>
      </c>
      <c r="T27" s="14" t="s">
        <v>7</v>
      </c>
      <c r="U27" s="14" t="s">
        <v>8</v>
      </c>
      <c r="V27" s="14" t="s">
        <v>9</v>
      </c>
      <c r="W27" s="14" t="s">
        <v>10</v>
      </c>
      <c r="X27" s="14" t="s">
        <v>11</v>
      </c>
      <c r="Y27" s="14" t="s">
        <v>5</v>
      </c>
      <c r="Z27" s="14" t="s">
        <v>6</v>
      </c>
      <c r="AA27" s="14" t="s">
        <v>7</v>
      </c>
      <c r="AB27" s="14" t="s">
        <v>8</v>
      </c>
      <c r="AC27" s="14" t="s">
        <v>9</v>
      </c>
      <c r="AD27" s="14" t="s">
        <v>10</v>
      </c>
      <c r="AE27" s="14" t="s">
        <v>11</v>
      </c>
      <c r="AF27" s="14" t="s">
        <v>5</v>
      </c>
      <c r="AG27" s="14" t="s">
        <v>6</v>
      </c>
      <c r="AH27" s="14" t="s">
        <v>7</v>
      </c>
      <c r="AI27" s="14"/>
    </row>
    <row r="28" spans="1:35" s="90" customFormat="1" ht="27" customHeight="1" thickBot="1">
      <c r="A28" s="11"/>
      <c r="B28" s="11"/>
      <c r="C28" s="94" t="s">
        <v>36</v>
      </c>
      <c r="D28" s="9"/>
      <c r="E28" s="15">
        <v>1</v>
      </c>
      <c r="F28" s="15">
        <v>2</v>
      </c>
      <c r="G28" s="15">
        <v>3</v>
      </c>
      <c r="H28" s="15">
        <v>4</v>
      </c>
      <c r="I28" s="15">
        <v>5</v>
      </c>
      <c r="J28" s="15">
        <v>6</v>
      </c>
      <c r="K28" s="15">
        <v>7</v>
      </c>
      <c r="L28" s="15">
        <v>8</v>
      </c>
      <c r="M28" s="15">
        <v>9</v>
      </c>
      <c r="N28" s="15">
        <v>10</v>
      </c>
      <c r="O28" s="15">
        <v>11</v>
      </c>
      <c r="P28" s="15">
        <v>12</v>
      </c>
      <c r="Q28" s="15">
        <v>13</v>
      </c>
      <c r="R28" s="15">
        <v>14</v>
      </c>
      <c r="S28" s="15">
        <v>15</v>
      </c>
      <c r="T28" s="15">
        <v>16</v>
      </c>
      <c r="U28" s="15">
        <v>17</v>
      </c>
      <c r="V28" s="15">
        <v>18</v>
      </c>
      <c r="W28" s="15">
        <v>19</v>
      </c>
      <c r="X28" s="15">
        <v>20</v>
      </c>
      <c r="Y28" s="15">
        <v>21</v>
      </c>
      <c r="Z28" s="15">
        <v>22</v>
      </c>
      <c r="AA28" s="15">
        <v>23</v>
      </c>
      <c r="AB28" s="15">
        <v>24</v>
      </c>
      <c r="AC28" s="15">
        <v>25</v>
      </c>
      <c r="AD28" s="15">
        <v>26</v>
      </c>
      <c r="AE28" s="15">
        <v>27</v>
      </c>
      <c r="AF28" s="15">
        <v>28</v>
      </c>
      <c r="AG28" s="15">
        <v>29</v>
      </c>
      <c r="AH28" s="15">
        <v>30</v>
      </c>
      <c r="AI28" s="15"/>
    </row>
    <row r="29" spans="1:47" s="90" customFormat="1" ht="27.75" thickBot="1">
      <c r="A29" s="11"/>
      <c r="B29" s="11"/>
      <c r="C29" s="154" t="s">
        <v>93</v>
      </c>
      <c r="D29" s="155"/>
      <c r="E29" s="156">
        <v>1</v>
      </c>
      <c r="F29" s="156">
        <v>1</v>
      </c>
      <c r="G29" s="156">
        <v>1</v>
      </c>
      <c r="H29" s="156">
        <v>1</v>
      </c>
      <c r="I29" s="156">
        <v>1</v>
      </c>
      <c r="J29" s="156">
        <v>1</v>
      </c>
      <c r="K29" s="156">
        <v>2</v>
      </c>
      <c r="L29" s="156">
        <v>2</v>
      </c>
      <c r="M29" s="156">
        <v>2</v>
      </c>
      <c r="N29" s="156">
        <v>2</v>
      </c>
      <c r="O29" s="156">
        <v>2</v>
      </c>
      <c r="P29" s="156">
        <v>2</v>
      </c>
      <c r="Q29" s="156">
        <v>2</v>
      </c>
      <c r="R29" s="156">
        <v>3</v>
      </c>
      <c r="S29" s="156">
        <v>3</v>
      </c>
      <c r="T29" s="156">
        <v>3</v>
      </c>
      <c r="U29" s="156">
        <v>3</v>
      </c>
      <c r="V29" s="156">
        <v>3</v>
      </c>
      <c r="W29" s="156">
        <v>3</v>
      </c>
      <c r="X29" s="156">
        <v>3</v>
      </c>
      <c r="Y29" s="156">
        <v>4</v>
      </c>
      <c r="Z29" s="156">
        <v>4</v>
      </c>
      <c r="AA29" s="156">
        <v>4</v>
      </c>
      <c r="AB29" s="156">
        <v>4</v>
      </c>
      <c r="AC29" s="156">
        <v>4</v>
      </c>
      <c r="AD29" s="156">
        <v>4</v>
      </c>
      <c r="AE29" s="156">
        <v>4</v>
      </c>
      <c r="AF29" s="156">
        <v>5</v>
      </c>
      <c r="AG29" s="156">
        <v>5</v>
      </c>
      <c r="AH29" s="156">
        <v>5</v>
      </c>
      <c r="AI29" s="157"/>
      <c r="AL29" s="162"/>
      <c r="AM29" s="162"/>
      <c r="AN29" s="163"/>
      <c r="AO29" s="164"/>
      <c r="AP29" s="165"/>
      <c r="AQ29" s="166"/>
      <c r="AR29" s="165"/>
      <c r="AS29" s="173"/>
      <c r="AU29" s="161"/>
    </row>
    <row r="30" spans="1:47" s="90" customFormat="1" ht="27">
      <c r="A30" s="141"/>
      <c r="B30" s="141"/>
      <c r="C30" s="160"/>
      <c r="D30" s="139"/>
      <c r="AL30" s="167"/>
      <c r="AM30" s="167"/>
      <c r="AN30" s="168"/>
      <c r="AO30" s="169"/>
      <c r="AP30" s="170"/>
      <c r="AQ30" s="171"/>
      <c r="AR30" s="170"/>
      <c r="AS30" s="174"/>
      <c r="AU30" s="175"/>
    </row>
    <row r="31" spans="1:35" s="23" customFormat="1" ht="49.5">
      <c r="A31" s="19"/>
      <c r="B31" s="19"/>
      <c r="C31" s="16" t="str">
        <f>+'2021'!AY11</f>
        <v>01-07-2021  / 31-07-2021</v>
      </c>
      <c r="D31" s="16"/>
      <c r="E31" s="10" t="s">
        <v>8</v>
      </c>
      <c r="F31" s="10" t="s">
        <v>9</v>
      </c>
      <c r="G31" s="10" t="s">
        <v>10</v>
      </c>
      <c r="H31" s="10" t="s">
        <v>11</v>
      </c>
      <c r="I31" s="10" t="s">
        <v>5</v>
      </c>
      <c r="J31" s="10" t="s">
        <v>6</v>
      </c>
      <c r="K31" s="10" t="s">
        <v>7</v>
      </c>
      <c r="L31" s="10" t="s">
        <v>8</v>
      </c>
      <c r="M31" s="10" t="s">
        <v>9</v>
      </c>
      <c r="N31" s="10" t="s">
        <v>10</v>
      </c>
      <c r="O31" s="10" t="s">
        <v>11</v>
      </c>
      <c r="P31" s="10" t="s">
        <v>5</v>
      </c>
      <c r="Q31" s="10" t="s">
        <v>6</v>
      </c>
      <c r="R31" s="10" t="s">
        <v>7</v>
      </c>
      <c r="S31" s="10" t="s">
        <v>8</v>
      </c>
      <c r="T31" s="10" t="s">
        <v>9</v>
      </c>
      <c r="U31" s="10" t="s">
        <v>10</v>
      </c>
      <c r="V31" s="10" t="s">
        <v>11</v>
      </c>
      <c r="W31" s="10" t="s">
        <v>5</v>
      </c>
      <c r="X31" s="10" t="s">
        <v>6</v>
      </c>
      <c r="Y31" s="10" t="s">
        <v>7</v>
      </c>
      <c r="Z31" s="10" t="s">
        <v>8</v>
      </c>
      <c r="AA31" s="10" t="s">
        <v>9</v>
      </c>
      <c r="AB31" s="10" t="s">
        <v>10</v>
      </c>
      <c r="AC31" s="10" t="s">
        <v>11</v>
      </c>
      <c r="AD31" s="10" t="s">
        <v>5</v>
      </c>
      <c r="AE31" s="10" t="s">
        <v>6</v>
      </c>
      <c r="AF31" s="10" t="s">
        <v>7</v>
      </c>
      <c r="AG31" s="10" t="s">
        <v>8</v>
      </c>
      <c r="AH31" s="10" t="s">
        <v>9</v>
      </c>
      <c r="AI31" s="10" t="s">
        <v>10</v>
      </c>
    </row>
    <row r="32" spans="1:35" s="90" customFormat="1" ht="24.75" customHeight="1" thickBot="1">
      <c r="A32" s="11"/>
      <c r="B32" s="11"/>
      <c r="C32" s="93" t="s">
        <v>37</v>
      </c>
      <c r="D32" s="12"/>
      <c r="E32" s="13">
        <v>1</v>
      </c>
      <c r="F32" s="13">
        <v>2</v>
      </c>
      <c r="G32" s="13">
        <v>3</v>
      </c>
      <c r="H32" s="13">
        <v>4</v>
      </c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>
        <v>12</v>
      </c>
      <c r="Q32" s="13">
        <v>13</v>
      </c>
      <c r="R32" s="13">
        <v>14</v>
      </c>
      <c r="S32" s="13">
        <v>15</v>
      </c>
      <c r="T32" s="13">
        <v>16</v>
      </c>
      <c r="U32" s="13">
        <v>17</v>
      </c>
      <c r="V32" s="13">
        <v>18</v>
      </c>
      <c r="W32" s="13">
        <v>19</v>
      </c>
      <c r="X32" s="13">
        <v>20</v>
      </c>
      <c r="Y32" s="13">
        <v>21</v>
      </c>
      <c r="Z32" s="13">
        <v>22</v>
      </c>
      <c r="AA32" s="13">
        <v>23</v>
      </c>
      <c r="AB32" s="13">
        <v>24</v>
      </c>
      <c r="AC32" s="13">
        <v>25</v>
      </c>
      <c r="AD32" s="13">
        <v>26</v>
      </c>
      <c r="AE32" s="13">
        <v>27</v>
      </c>
      <c r="AF32" s="13">
        <v>28</v>
      </c>
      <c r="AG32" s="13">
        <v>29</v>
      </c>
      <c r="AH32" s="13">
        <v>30</v>
      </c>
      <c r="AI32" s="13">
        <v>31</v>
      </c>
    </row>
    <row r="33" spans="1:35" s="90" customFormat="1" ht="29.25" customHeight="1" thickBot="1">
      <c r="A33" s="11"/>
      <c r="B33" s="11"/>
      <c r="C33" s="154" t="s">
        <v>94</v>
      </c>
      <c r="D33" s="155"/>
      <c r="E33" s="156">
        <v>1</v>
      </c>
      <c r="F33" s="156">
        <v>1</v>
      </c>
      <c r="G33" s="156">
        <v>1</v>
      </c>
      <c r="H33" s="156">
        <v>1</v>
      </c>
      <c r="I33" s="156">
        <v>2</v>
      </c>
      <c r="J33" s="156">
        <v>2</v>
      </c>
      <c r="K33" s="156">
        <v>2</v>
      </c>
      <c r="L33" s="156">
        <v>2</v>
      </c>
      <c r="M33" s="156">
        <v>2</v>
      </c>
      <c r="N33" s="156">
        <v>2</v>
      </c>
      <c r="O33" s="156">
        <v>2</v>
      </c>
      <c r="P33" s="156">
        <v>3</v>
      </c>
      <c r="Q33" s="156">
        <v>3</v>
      </c>
      <c r="R33" s="156">
        <v>3</v>
      </c>
      <c r="S33" s="156">
        <v>3</v>
      </c>
      <c r="T33" s="156">
        <v>3</v>
      </c>
      <c r="U33" s="156">
        <v>3</v>
      </c>
      <c r="V33" s="156">
        <v>3</v>
      </c>
      <c r="W33" s="156">
        <v>4</v>
      </c>
      <c r="X33" s="156">
        <v>4</v>
      </c>
      <c r="Y33" s="156">
        <v>4</v>
      </c>
      <c r="Z33" s="156">
        <v>4</v>
      </c>
      <c r="AA33" s="156">
        <v>4</v>
      </c>
      <c r="AB33" s="156">
        <v>4</v>
      </c>
      <c r="AC33" s="156">
        <v>4</v>
      </c>
      <c r="AD33" s="156">
        <v>5</v>
      </c>
      <c r="AE33" s="156">
        <v>5</v>
      </c>
      <c r="AF33" s="156">
        <v>5</v>
      </c>
      <c r="AG33" s="156">
        <v>5</v>
      </c>
      <c r="AH33" s="156">
        <v>5</v>
      </c>
      <c r="AI33" s="157">
        <v>5</v>
      </c>
    </row>
    <row r="34" spans="1:4" s="90" customFormat="1" ht="25.5" customHeight="1">
      <c r="A34" s="141"/>
      <c r="B34" s="141"/>
      <c r="C34" s="160"/>
      <c r="D34" s="139"/>
    </row>
    <row r="35" spans="1:256" s="23" customFormat="1" ht="49.5">
      <c r="A35" s="19"/>
      <c r="B35" s="19"/>
      <c r="C35" s="18" t="str">
        <f>+'2021'!AY12</f>
        <v>01-08-2021  / 31-08-2021</v>
      </c>
      <c r="D35" s="18"/>
      <c r="E35" s="14" t="s">
        <v>11</v>
      </c>
      <c r="F35" s="14" t="s">
        <v>5</v>
      </c>
      <c r="G35" s="14" t="s">
        <v>6</v>
      </c>
      <c r="H35" s="14" t="s">
        <v>7</v>
      </c>
      <c r="I35" s="14" t="s">
        <v>8</v>
      </c>
      <c r="J35" s="14" t="s">
        <v>9</v>
      </c>
      <c r="K35" s="14" t="s">
        <v>10</v>
      </c>
      <c r="L35" s="14" t="s">
        <v>11</v>
      </c>
      <c r="M35" s="14" t="s">
        <v>5</v>
      </c>
      <c r="N35" s="14" t="s">
        <v>6</v>
      </c>
      <c r="O35" s="14" t="s">
        <v>7</v>
      </c>
      <c r="P35" s="14" t="s">
        <v>8</v>
      </c>
      <c r="Q35" s="14" t="s">
        <v>9</v>
      </c>
      <c r="R35" s="14" t="s">
        <v>10</v>
      </c>
      <c r="S35" s="14" t="s">
        <v>11</v>
      </c>
      <c r="T35" s="14" t="s">
        <v>5</v>
      </c>
      <c r="U35" s="14" t="s">
        <v>6</v>
      </c>
      <c r="V35" s="14" t="s">
        <v>7</v>
      </c>
      <c r="W35" s="14" t="s">
        <v>8</v>
      </c>
      <c r="X35" s="14" t="s">
        <v>9</v>
      </c>
      <c r="Y35" s="14" t="s">
        <v>10</v>
      </c>
      <c r="Z35" s="14" t="s">
        <v>11</v>
      </c>
      <c r="AA35" s="14" t="s">
        <v>5</v>
      </c>
      <c r="AB35" s="14" t="s">
        <v>6</v>
      </c>
      <c r="AC35" s="14" t="s">
        <v>7</v>
      </c>
      <c r="AD35" s="14" t="s">
        <v>8</v>
      </c>
      <c r="AE35" s="14" t="s">
        <v>9</v>
      </c>
      <c r="AF35" s="14" t="s">
        <v>10</v>
      </c>
      <c r="AG35" s="14" t="s">
        <v>11</v>
      </c>
      <c r="AH35" s="14" t="s">
        <v>5</v>
      </c>
      <c r="AI35" s="14" t="s">
        <v>6</v>
      </c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  <c r="IT35" s="88"/>
      <c r="IU35" s="88"/>
      <c r="IV35" s="88"/>
    </row>
    <row r="36" spans="1:35" s="90" customFormat="1" ht="18.75" customHeight="1" thickBot="1">
      <c r="A36" s="11"/>
      <c r="B36" s="11"/>
      <c r="C36" s="94" t="s">
        <v>38</v>
      </c>
      <c r="D36" s="9"/>
      <c r="E36" s="15">
        <v>1</v>
      </c>
      <c r="F36" s="15">
        <v>2</v>
      </c>
      <c r="G36" s="15">
        <v>3</v>
      </c>
      <c r="H36" s="15">
        <v>4</v>
      </c>
      <c r="I36" s="15">
        <v>5</v>
      </c>
      <c r="J36" s="15">
        <v>6</v>
      </c>
      <c r="K36" s="15">
        <v>7</v>
      </c>
      <c r="L36" s="15">
        <v>8</v>
      </c>
      <c r="M36" s="15">
        <v>9</v>
      </c>
      <c r="N36" s="15">
        <v>10</v>
      </c>
      <c r="O36" s="15">
        <v>11</v>
      </c>
      <c r="P36" s="15">
        <v>12</v>
      </c>
      <c r="Q36" s="15">
        <v>13</v>
      </c>
      <c r="R36" s="15">
        <v>14</v>
      </c>
      <c r="S36" s="15">
        <v>15</v>
      </c>
      <c r="T36" s="15">
        <v>16</v>
      </c>
      <c r="U36" s="15">
        <v>17</v>
      </c>
      <c r="V36" s="15">
        <v>18</v>
      </c>
      <c r="W36" s="15">
        <v>19</v>
      </c>
      <c r="X36" s="15">
        <v>20</v>
      </c>
      <c r="Y36" s="15">
        <v>21</v>
      </c>
      <c r="Z36" s="15">
        <v>22</v>
      </c>
      <c r="AA36" s="15">
        <v>23</v>
      </c>
      <c r="AB36" s="15">
        <v>24</v>
      </c>
      <c r="AC36" s="15">
        <v>25</v>
      </c>
      <c r="AD36" s="15">
        <v>26</v>
      </c>
      <c r="AE36" s="15">
        <v>27</v>
      </c>
      <c r="AF36" s="15">
        <v>28</v>
      </c>
      <c r="AG36" s="15">
        <v>29</v>
      </c>
      <c r="AH36" s="15">
        <v>30</v>
      </c>
      <c r="AI36" s="15">
        <v>31</v>
      </c>
    </row>
    <row r="37" spans="1:35" s="90" customFormat="1" ht="18" customHeight="1" thickBot="1">
      <c r="A37" s="11"/>
      <c r="B37" s="11"/>
      <c r="C37" s="154" t="s">
        <v>95</v>
      </c>
      <c r="D37" s="155"/>
      <c r="E37" s="156">
        <v>1</v>
      </c>
      <c r="F37" s="156">
        <v>2</v>
      </c>
      <c r="G37" s="156">
        <v>2</v>
      </c>
      <c r="H37" s="156">
        <v>2</v>
      </c>
      <c r="I37" s="156">
        <v>2</v>
      </c>
      <c r="J37" s="156">
        <v>2</v>
      </c>
      <c r="K37" s="156">
        <v>2</v>
      </c>
      <c r="L37" s="156">
        <v>2</v>
      </c>
      <c r="M37" s="156">
        <v>3</v>
      </c>
      <c r="N37" s="156">
        <v>3</v>
      </c>
      <c r="O37" s="156">
        <v>3</v>
      </c>
      <c r="P37" s="156">
        <v>3</v>
      </c>
      <c r="Q37" s="156">
        <v>3</v>
      </c>
      <c r="R37" s="156">
        <v>3</v>
      </c>
      <c r="S37" s="156">
        <v>3</v>
      </c>
      <c r="T37" s="156">
        <v>4</v>
      </c>
      <c r="U37" s="156">
        <v>4</v>
      </c>
      <c r="V37" s="156">
        <v>4</v>
      </c>
      <c r="W37" s="156">
        <v>4</v>
      </c>
      <c r="X37" s="156">
        <v>4</v>
      </c>
      <c r="Y37" s="156">
        <v>4</v>
      </c>
      <c r="Z37" s="156">
        <v>4</v>
      </c>
      <c r="AA37" s="156">
        <v>5</v>
      </c>
      <c r="AB37" s="156">
        <v>5</v>
      </c>
      <c r="AC37" s="156">
        <v>5</v>
      </c>
      <c r="AD37" s="156">
        <v>5</v>
      </c>
      <c r="AE37" s="156">
        <v>5</v>
      </c>
      <c r="AF37" s="156">
        <v>5</v>
      </c>
      <c r="AG37" s="156">
        <v>5</v>
      </c>
      <c r="AH37" s="156">
        <v>6</v>
      </c>
      <c r="AI37" s="157">
        <v>6</v>
      </c>
    </row>
    <row r="38" spans="1:4" s="90" customFormat="1" ht="19.5" customHeight="1">
      <c r="A38" s="141"/>
      <c r="B38" s="141"/>
      <c r="C38" s="160"/>
      <c r="D38" s="139"/>
    </row>
    <row r="39" spans="1:256" s="23" customFormat="1" ht="49.5">
      <c r="A39" s="19"/>
      <c r="B39" s="19"/>
      <c r="C39" s="16" t="str">
        <f>+'2021'!AY13</f>
        <v>01-09-2021  / 30-09-2021</v>
      </c>
      <c r="D39" s="16"/>
      <c r="E39" s="10" t="s">
        <v>7</v>
      </c>
      <c r="F39" s="10" t="s">
        <v>8</v>
      </c>
      <c r="G39" s="10" t="s">
        <v>9</v>
      </c>
      <c r="H39" s="10" t="s">
        <v>10</v>
      </c>
      <c r="I39" s="10" t="s">
        <v>11</v>
      </c>
      <c r="J39" s="10" t="s">
        <v>5</v>
      </c>
      <c r="K39" s="10" t="s">
        <v>6</v>
      </c>
      <c r="L39" s="10" t="s">
        <v>7</v>
      </c>
      <c r="M39" s="10" t="s">
        <v>8</v>
      </c>
      <c r="N39" s="10" t="s">
        <v>9</v>
      </c>
      <c r="O39" s="10" t="s">
        <v>10</v>
      </c>
      <c r="P39" s="10" t="s">
        <v>11</v>
      </c>
      <c r="Q39" s="10" t="s">
        <v>5</v>
      </c>
      <c r="R39" s="10" t="s">
        <v>6</v>
      </c>
      <c r="S39" s="10" t="s">
        <v>7</v>
      </c>
      <c r="T39" s="10" t="s">
        <v>8</v>
      </c>
      <c r="U39" s="10" t="s">
        <v>9</v>
      </c>
      <c r="V39" s="10" t="s">
        <v>10</v>
      </c>
      <c r="W39" s="10" t="s">
        <v>11</v>
      </c>
      <c r="X39" s="10" t="s">
        <v>5</v>
      </c>
      <c r="Y39" s="10" t="s">
        <v>6</v>
      </c>
      <c r="Z39" s="10" t="s">
        <v>7</v>
      </c>
      <c r="AA39" s="10" t="s">
        <v>8</v>
      </c>
      <c r="AB39" s="10" t="s">
        <v>9</v>
      </c>
      <c r="AC39" s="10" t="s">
        <v>10</v>
      </c>
      <c r="AD39" s="10" t="s">
        <v>11</v>
      </c>
      <c r="AE39" s="10" t="s">
        <v>5</v>
      </c>
      <c r="AF39" s="10" t="s">
        <v>6</v>
      </c>
      <c r="AG39" s="10" t="s">
        <v>7</v>
      </c>
      <c r="AH39" s="10" t="s">
        <v>8</v>
      </c>
      <c r="AI39" s="10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  <c r="IL39" s="88"/>
      <c r="IM39" s="88"/>
      <c r="IN39" s="88"/>
      <c r="IO39" s="88"/>
      <c r="IP39" s="88"/>
      <c r="IQ39" s="88"/>
      <c r="IR39" s="88"/>
      <c r="IS39" s="88"/>
      <c r="IT39" s="88"/>
      <c r="IU39" s="88"/>
      <c r="IV39" s="88"/>
    </row>
    <row r="40" spans="1:35" s="90" customFormat="1" ht="25.5" customHeight="1" thickBot="1">
      <c r="A40" s="11"/>
      <c r="B40" s="11"/>
      <c r="C40" s="12" t="s">
        <v>39</v>
      </c>
      <c r="D40" s="12"/>
      <c r="E40" s="13">
        <v>1</v>
      </c>
      <c r="F40" s="13">
        <v>2</v>
      </c>
      <c r="G40" s="13">
        <v>3</v>
      </c>
      <c r="H40" s="13">
        <v>4</v>
      </c>
      <c r="I40" s="13">
        <v>5</v>
      </c>
      <c r="J40" s="13">
        <v>6</v>
      </c>
      <c r="K40" s="13">
        <v>7</v>
      </c>
      <c r="L40" s="13">
        <v>8</v>
      </c>
      <c r="M40" s="13">
        <v>9</v>
      </c>
      <c r="N40" s="13">
        <v>10</v>
      </c>
      <c r="O40" s="13">
        <v>11</v>
      </c>
      <c r="P40" s="13">
        <v>12</v>
      </c>
      <c r="Q40" s="13">
        <v>13</v>
      </c>
      <c r="R40" s="13">
        <v>14</v>
      </c>
      <c r="S40" s="13">
        <v>15</v>
      </c>
      <c r="T40" s="13">
        <v>16</v>
      </c>
      <c r="U40" s="13">
        <v>17</v>
      </c>
      <c r="V40" s="13">
        <v>18</v>
      </c>
      <c r="W40" s="13">
        <v>19</v>
      </c>
      <c r="X40" s="13">
        <v>20</v>
      </c>
      <c r="Y40" s="13">
        <v>21</v>
      </c>
      <c r="Z40" s="13">
        <v>22</v>
      </c>
      <c r="AA40" s="13">
        <v>23</v>
      </c>
      <c r="AB40" s="13">
        <v>24</v>
      </c>
      <c r="AC40" s="13">
        <v>25</v>
      </c>
      <c r="AD40" s="13">
        <v>26</v>
      </c>
      <c r="AE40" s="13">
        <v>27</v>
      </c>
      <c r="AF40" s="13">
        <v>28</v>
      </c>
      <c r="AG40" s="13">
        <v>29</v>
      </c>
      <c r="AH40" s="13">
        <v>30</v>
      </c>
      <c r="AI40" s="13"/>
    </row>
    <row r="41" spans="1:35" s="90" customFormat="1" ht="18" thickBot="1">
      <c r="A41" s="11"/>
      <c r="B41" s="11"/>
      <c r="C41" s="154" t="s">
        <v>96</v>
      </c>
      <c r="D41" s="155"/>
      <c r="E41" s="156">
        <v>1</v>
      </c>
      <c r="F41" s="156">
        <v>1</v>
      </c>
      <c r="G41" s="156">
        <v>1</v>
      </c>
      <c r="H41" s="156">
        <v>1</v>
      </c>
      <c r="I41" s="156">
        <v>1</v>
      </c>
      <c r="J41" s="156">
        <v>2</v>
      </c>
      <c r="K41" s="156">
        <v>2</v>
      </c>
      <c r="L41" s="156">
        <v>2</v>
      </c>
      <c r="M41" s="156">
        <v>2</v>
      </c>
      <c r="N41" s="156">
        <v>2</v>
      </c>
      <c r="O41" s="156">
        <v>2</v>
      </c>
      <c r="P41" s="156">
        <v>2</v>
      </c>
      <c r="Q41" s="156">
        <v>3</v>
      </c>
      <c r="R41" s="156">
        <v>3</v>
      </c>
      <c r="S41" s="156">
        <v>3</v>
      </c>
      <c r="T41" s="156">
        <v>3</v>
      </c>
      <c r="U41" s="156">
        <v>3</v>
      </c>
      <c r="V41" s="156">
        <v>3</v>
      </c>
      <c r="W41" s="156">
        <v>3</v>
      </c>
      <c r="X41" s="156">
        <v>4</v>
      </c>
      <c r="Y41" s="156">
        <v>4</v>
      </c>
      <c r="Z41" s="156">
        <v>4</v>
      </c>
      <c r="AA41" s="156">
        <v>4</v>
      </c>
      <c r="AB41" s="156">
        <v>4</v>
      </c>
      <c r="AC41" s="156">
        <v>4</v>
      </c>
      <c r="AD41" s="156">
        <v>4</v>
      </c>
      <c r="AE41" s="156">
        <v>5</v>
      </c>
      <c r="AF41" s="156">
        <v>5</v>
      </c>
      <c r="AG41" s="156">
        <v>5</v>
      </c>
      <c r="AH41" s="156">
        <v>5</v>
      </c>
      <c r="AI41" s="157"/>
    </row>
    <row r="42" spans="1:4" s="90" customFormat="1" ht="12.75">
      <c r="A42" s="141"/>
      <c r="B42" s="141"/>
      <c r="C42" s="139"/>
      <c r="D42" s="139"/>
    </row>
    <row r="43" spans="1:35" s="23" customFormat="1" ht="49.5">
      <c r="A43" s="19"/>
      <c r="B43" s="19"/>
      <c r="C43" s="18" t="str">
        <f>+'2021'!AY14</f>
        <v>01-10-2021  / 31-10-2021</v>
      </c>
      <c r="D43" s="18"/>
      <c r="E43" s="14" t="s">
        <v>9</v>
      </c>
      <c r="F43" s="14" t="s">
        <v>10</v>
      </c>
      <c r="G43" s="14" t="s">
        <v>11</v>
      </c>
      <c r="H43" s="14" t="s">
        <v>5</v>
      </c>
      <c r="I43" s="14" t="s">
        <v>6</v>
      </c>
      <c r="J43" s="14" t="s">
        <v>7</v>
      </c>
      <c r="K43" s="14" t="s">
        <v>8</v>
      </c>
      <c r="L43" s="14" t="s">
        <v>9</v>
      </c>
      <c r="M43" s="14" t="s">
        <v>10</v>
      </c>
      <c r="N43" s="14" t="s">
        <v>11</v>
      </c>
      <c r="O43" s="14" t="s">
        <v>5</v>
      </c>
      <c r="P43" s="14" t="s">
        <v>6</v>
      </c>
      <c r="Q43" s="14" t="s">
        <v>7</v>
      </c>
      <c r="R43" s="14" t="s">
        <v>8</v>
      </c>
      <c r="S43" s="14" t="s">
        <v>9</v>
      </c>
      <c r="T43" s="14" t="s">
        <v>10</v>
      </c>
      <c r="U43" s="14" t="s">
        <v>11</v>
      </c>
      <c r="V43" s="14" t="s">
        <v>5</v>
      </c>
      <c r="W43" s="14" t="s">
        <v>6</v>
      </c>
      <c r="X43" s="14" t="s">
        <v>7</v>
      </c>
      <c r="Y43" s="14" t="s">
        <v>8</v>
      </c>
      <c r="Z43" s="14" t="s">
        <v>9</v>
      </c>
      <c r="AA43" s="14" t="s">
        <v>10</v>
      </c>
      <c r="AB43" s="14" t="s">
        <v>11</v>
      </c>
      <c r="AC43" s="14" t="s">
        <v>5</v>
      </c>
      <c r="AD43" s="14" t="s">
        <v>6</v>
      </c>
      <c r="AE43" s="14" t="s">
        <v>7</v>
      </c>
      <c r="AF43" s="14" t="s">
        <v>8</v>
      </c>
      <c r="AG43" s="14" t="s">
        <v>9</v>
      </c>
      <c r="AH43" s="14" t="s">
        <v>10</v>
      </c>
      <c r="AI43" s="14" t="s">
        <v>11</v>
      </c>
    </row>
    <row r="44" spans="1:35" s="90" customFormat="1" ht="24" customHeight="1" thickBot="1">
      <c r="A44" s="11"/>
      <c r="B44" s="11"/>
      <c r="C44" s="94" t="s">
        <v>40</v>
      </c>
      <c r="D44" s="9"/>
      <c r="E44" s="15">
        <v>1</v>
      </c>
      <c r="F44" s="15">
        <v>2</v>
      </c>
      <c r="G44" s="15">
        <v>3</v>
      </c>
      <c r="H44" s="15">
        <v>4</v>
      </c>
      <c r="I44" s="15">
        <v>5</v>
      </c>
      <c r="J44" s="15">
        <v>6</v>
      </c>
      <c r="K44" s="15">
        <v>7</v>
      </c>
      <c r="L44" s="15">
        <v>8</v>
      </c>
      <c r="M44" s="15">
        <v>9</v>
      </c>
      <c r="N44" s="15">
        <v>10</v>
      </c>
      <c r="O44" s="15">
        <v>11</v>
      </c>
      <c r="P44" s="15">
        <v>12</v>
      </c>
      <c r="Q44" s="15">
        <v>13</v>
      </c>
      <c r="R44" s="15">
        <v>14</v>
      </c>
      <c r="S44" s="15">
        <v>15</v>
      </c>
      <c r="T44" s="15">
        <v>16</v>
      </c>
      <c r="U44" s="15">
        <v>17</v>
      </c>
      <c r="V44" s="15">
        <v>18</v>
      </c>
      <c r="W44" s="15">
        <v>19</v>
      </c>
      <c r="X44" s="15">
        <v>20</v>
      </c>
      <c r="Y44" s="15">
        <v>21</v>
      </c>
      <c r="Z44" s="15">
        <v>22</v>
      </c>
      <c r="AA44" s="15">
        <v>23</v>
      </c>
      <c r="AB44" s="15">
        <v>24</v>
      </c>
      <c r="AC44" s="15">
        <v>25</v>
      </c>
      <c r="AD44" s="15">
        <v>26</v>
      </c>
      <c r="AE44" s="15">
        <v>27</v>
      </c>
      <c r="AF44" s="15">
        <v>28</v>
      </c>
      <c r="AG44" s="15">
        <v>29</v>
      </c>
      <c r="AH44" s="15">
        <v>30</v>
      </c>
      <c r="AI44" s="15">
        <v>31</v>
      </c>
    </row>
    <row r="45" spans="1:35" s="90" customFormat="1" ht="18" thickBot="1">
      <c r="A45" s="11"/>
      <c r="B45" s="11"/>
      <c r="C45" s="154" t="s">
        <v>97</v>
      </c>
      <c r="D45" s="155"/>
      <c r="E45" s="156">
        <v>1</v>
      </c>
      <c r="F45" s="156">
        <v>1</v>
      </c>
      <c r="G45" s="156">
        <v>1</v>
      </c>
      <c r="H45" s="156">
        <v>2</v>
      </c>
      <c r="I45" s="156">
        <v>2</v>
      </c>
      <c r="J45" s="156">
        <v>2</v>
      </c>
      <c r="K45" s="156">
        <v>2</v>
      </c>
      <c r="L45" s="156">
        <v>2</v>
      </c>
      <c r="M45" s="156">
        <v>2</v>
      </c>
      <c r="N45" s="156">
        <v>2</v>
      </c>
      <c r="O45" s="156">
        <v>3</v>
      </c>
      <c r="P45" s="156">
        <v>3</v>
      </c>
      <c r="Q45" s="156">
        <v>3</v>
      </c>
      <c r="R45" s="156">
        <v>3</v>
      </c>
      <c r="S45" s="156">
        <v>3</v>
      </c>
      <c r="T45" s="156">
        <v>3</v>
      </c>
      <c r="U45" s="156">
        <v>3</v>
      </c>
      <c r="V45" s="156">
        <v>4</v>
      </c>
      <c r="W45" s="156">
        <v>4</v>
      </c>
      <c r="X45" s="156">
        <v>4</v>
      </c>
      <c r="Y45" s="156">
        <v>4</v>
      </c>
      <c r="Z45" s="156">
        <v>4</v>
      </c>
      <c r="AA45" s="156">
        <v>4</v>
      </c>
      <c r="AB45" s="156">
        <v>4</v>
      </c>
      <c r="AC45" s="156">
        <v>5</v>
      </c>
      <c r="AD45" s="156">
        <v>5</v>
      </c>
      <c r="AE45" s="156">
        <v>5</v>
      </c>
      <c r="AF45" s="156">
        <v>5</v>
      </c>
      <c r="AG45" s="156">
        <v>5</v>
      </c>
      <c r="AH45" s="156">
        <v>5</v>
      </c>
      <c r="AI45" s="156">
        <v>5</v>
      </c>
    </row>
    <row r="46" spans="1:4" s="90" customFormat="1" ht="12.75">
      <c r="A46" s="141"/>
      <c r="B46" s="141"/>
      <c r="C46" s="160"/>
      <c r="D46" s="139"/>
    </row>
    <row r="47" spans="1:35" s="23" customFormat="1" ht="49.5">
      <c r="A47" s="19"/>
      <c r="B47" s="19"/>
      <c r="C47" s="16" t="str">
        <f>+'2021'!AY15</f>
        <v>01-11-2021  / 30-11-2021</v>
      </c>
      <c r="D47" s="16"/>
      <c r="E47" s="10" t="s">
        <v>5</v>
      </c>
      <c r="F47" s="10" t="s">
        <v>6</v>
      </c>
      <c r="G47" s="10" t="s">
        <v>7</v>
      </c>
      <c r="H47" s="10" t="s">
        <v>8</v>
      </c>
      <c r="I47" s="10" t="s">
        <v>9</v>
      </c>
      <c r="J47" s="10" t="s">
        <v>10</v>
      </c>
      <c r="K47" s="10" t="s">
        <v>11</v>
      </c>
      <c r="L47" s="10" t="s">
        <v>5</v>
      </c>
      <c r="M47" s="10" t="s">
        <v>6</v>
      </c>
      <c r="N47" s="10" t="s">
        <v>7</v>
      </c>
      <c r="O47" s="10" t="s">
        <v>8</v>
      </c>
      <c r="P47" s="10" t="s">
        <v>9</v>
      </c>
      <c r="Q47" s="10" t="s">
        <v>10</v>
      </c>
      <c r="R47" s="10" t="s">
        <v>11</v>
      </c>
      <c r="S47" s="10" t="s">
        <v>5</v>
      </c>
      <c r="T47" s="10" t="s">
        <v>6</v>
      </c>
      <c r="U47" s="10" t="s">
        <v>7</v>
      </c>
      <c r="V47" s="10" t="s">
        <v>8</v>
      </c>
      <c r="W47" s="10" t="s">
        <v>9</v>
      </c>
      <c r="X47" s="10" t="s">
        <v>10</v>
      </c>
      <c r="Y47" s="10" t="s">
        <v>11</v>
      </c>
      <c r="Z47" s="10" t="s">
        <v>5</v>
      </c>
      <c r="AA47" s="10" t="s">
        <v>6</v>
      </c>
      <c r="AB47" s="10" t="s">
        <v>7</v>
      </c>
      <c r="AC47" s="10" t="s">
        <v>8</v>
      </c>
      <c r="AD47" s="10" t="s">
        <v>9</v>
      </c>
      <c r="AE47" s="10" t="s">
        <v>10</v>
      </c>
      <c r="AF47" s="10" t="s">
        <v>11</v>
      </c>
      <c r="AG47" s="10" t="s">
        <v>5</v>
      </c>
      <c r="AH47" s="10" t="s">
        <v>6</v>
      </c>
      <c r="AI47" s="10"/>
    </row>
    <row r="48" spans="1:35" s="90" customFormat="1" ht="24.75" customHeight="1" thickBot="1">
      <c r="A48" s="11"/>
      <c r="B48" s="11"/>
      <c r="C48" s="93" t="s">
        <v>41</v>
      </c>
      <c r="D48" s="12"/>
      <c r="E48" s="13">
        <v>1</v>
      </c>
      <c r="F48" s="13">
        <v>2</v>
      </c>
      <c r="G48" s="13">
        <v>3</v>
      </c>
      <c r="H48" s="13">
        <v>4</v>
      </c>
      <c r="I48" s="13">
        <v>5</v>
      </c>
      <c r="J48" s="13">
        <v>6</v>
      </c>
      <c r="K48" s="13">
        <v>7</v>
      </c>
      <c r="L48" s="13">
        <v>8</v>
      </c>
      <c r="M48" s="13">
        <v>9</v>
      </c>
      <c r="N48" s="13">
        <v>10</v>
      </c>
      <c r="O48" s="13">
        <v>11</v>
      </c>
      <c r="P48" s="13">
        <v>12</v>
      </c>
      <c r="Q48" s="13">
        <v>13</v>
      </c>
      <c r="R48" s="13">
        <v>14</v>
      </c>
      <c r="S48" s="13">
        <v>15</v>
      </c>
      <c r="T48" s="13">
        <v>16</v>
      </c>
      <c r="U48" s="13">
        <v>17</v>
      </c>
      <c r="V48" s="13">
        <v>18</v>
      </c>
      <c r="W48" s="13">
        <v>19</v>
      </c>
      <c r="X48" s="13">
        <v>20</v>
      </c>
      <c r="Y48" s="13">
        <v>21</v>
      </c>
      <c r="Z48" s="13">
        <v>22</v>
      </c>
      <c r="AA48" s="13">
        <v>23</v>
      </c>
      <c r="AB48" s="13">
        <v>24</v>
      </c>
      <c r="AC48" s="13">
        <v>25</v>
      </c>
      <c r="AD48" s="13">
        <v>26</v>
      </c>
      <c r="AE48" s="13">
        <v>27</v>
      </c>
      <c r="AF48" s="13">
        <v>28</v>
      </c>
      <c r="AG48" s="13">
        <v>29</v>
      </c>
      <c r="AH48" s="13">
        <v>30</v>
      </c>
      <c r="AI48" s="13"/>
    </row>
    <row r="49" spans="1:35" s="90" customFormat="1" ht="18" thickBot="1">
      <c r="A49" s="11"/>
      <c r="B49" s="11"/>
      <c r="C49" s="154" t="s">
        <v>98</v>
      </c>
      <c r="D49" s="155"/>
      <c r="E49" s="156">
        <v>1</v>
      </c>
      <c r="F49" s="156">
        <v>1</v>
      </c>
      <c r="G49" s="156">
        <v>1</v>
      </c>
      <c r="H49" s="156">
        <v>1</v>
      </c>
      <c r="I49" s="156">
        <v>1</v>
      </c>
      <c r="J49" s="156">
        <v>1</v>
      </c>
      <c r="K49" s="156">
        <v>1</v>
      </c>
      <c r="L49" s="156">
        <v>2</v>
      </c>
      <c r="M49" s="156">
        <v>2</v>
      </c>
      <c r="N49" s="156">
        <v>2</v>
      </c>
      <c r="O49" s="156">
        <v>2</v>
      </c>
      <c r="P49" s="156">
        <v>2</v>
      </c>
      <c r="Q49" s="156">
        <v>2</v>
      </c>
      <c r="R49" s="156">
        <v>2</v>
      </c>
      <c r="S49" s="156">
        <v>3</v>
      </c>
      <c r="T49" s="156">
        <v>3</v>
      </c>
      <c r="U49" s="156">
        <v>3</v>
      </c>
      <c r="V49" s="156">
        <v>3</v>
      </c>
      <c r="W49" s="156">
        <v>3</v>
      </c>
      <c r="X49" s="156">
        <v>3</v>
      </c>
      <c r="Y49" s="156">
        <v>3</v>
      </c>
      <c r="Z49" s="156">
        <v>4</v>
      </c>
      <c r="AA49" s="156">
        <v>4</v>
      </c>
      <c r="AB49" s="156">
        <v>4</v>
      </c>
      <c r="AC49" s="156">
        <v>4</v>
      </c>
      <c r="AD49" s="156">
        <v>4</v>
      </c>
      <c r="AE49" s="156">
        <v>4</v>
      </c>
      <c r="AF49" s="156">
        <v>4</v>
      </c>
      <c r="AG49" s="156">
        <v>5</v>
      </c>
      <c r="AH49" s="156">
        <v>5</v>
      </c>
      <c r="AI49" s="157"/>
    </row>
    <row r="50" spans="1:4" s="90" customFormat="1" ht="12.75">
      <c r="A50" s="141"/>
      <c r="B50" s="141"/>
      <c r="C50" s="160"/>
      <c r="D50" s="139"/>
    </row>
    <row r="51" spans="1:35" s="23" customFormat="1" ht="49.5">
      <c r="A51" s="19"/>
      <c r="B51" s="19"/>
      <c r="C51" s="102" t="str">
        <f>+'2021'!AY16</f>
        <v>01-12-2021  / 31-12-2021</v>
      </c>
      <c r="D51" s="95"/>
      <c r="E51" s="101" t="s">
        <v>7</v>
      </c>
      <c r="F51" s="101" t="s">
        <v>8</v>
      </c>
      <c r="G51" s="101" t="s">
        <v>9</v>
      </c>
      <c r="H51" s="101" t="s">
        <v>10</v>
      </c>
      <c r="I51" s="101" t="s">
        <v>11</v>
      </c>
      <c r="J51" s="101" t="s">
        <v>5</v>
      </c>
      <c r="K51" s="101" t="s">
        <v>6</v>
      </c>
      <c r="L51" s="101" t="s">
        <v>7</v>
      </c>
      <c r="M51" s="101" t="s">
        <v>8</v>
      </c>
      <c r="N51" s="101" t="s">
        <v>9</v>
      </c>
      <c r="O51" s="101" t="s">
        <v>10</v>
      </c>
      <c r="P51" s="101" t="s">
        <v>11</v>
      </c>
      <c r="Q51" s="101" t="s">
        <v>5</v>
      </c>
      <c r="R51" s="101" t="s">
        <v>6</v>
      </c>
      <c r="S51" s="101" t="s">
        <v>7</v>
      </c>
      <c r="T51" s="101" t="s">
        <v>8</v>
      </c>
      <c r="U51" s="101" t="s">
        <v>9</v>
      </c>
      <c r="V51" s="101" t="s">
        <v>10</v>
      </c>
      <c r="W51" s="101" t="s">
        <v>11</v>
      </c>
      <c r="X51" s="101" t="s">
        <v>5</v>
      </c>
      <c r="Y51" s="101" t="s">
        <v>6</v>
      </c>
      <c r="Z51" s="101" t="s">
        <v>7</v>
      </c>
      <c r="AA51" s="101" t="s">
        <v>8</v>
      </c>
      <c r="AB51" s="101" t="s">
        <v>9</v>
      </c>
      <c r="AC51" s="101" t="s">
        <v>10</v>
      </c>
      <c r="AD51" s="101" t="s">
        <v>11</v>
      </c>
      <c r="AE51" s="101" t="s">
        <v>5</v>
      </c>
      <c r="AF51" s="101" t="s">
        <v>6</v>
      </c>
      <c r="AG51" s="101" t="s">
        <v>7</v>
      </c>
      <c r="AH51" s="101" t="s">
        <v>8</v>
      </c>
      <c r="AI51" s="101" t="s">
        <v>9</v>
      </c>
    </row>
    <row r="52" spans="1:35" s="90" customFormat="1" ht="21.75" customHeight="1" thickBot="1">
      <c r="A52" s="11"/>
      <c r="B52" s="11"/>
      <c r="C52" s="94" t="s">
        <v>19</v>
      </c>
      <c r="D52" s="9"/>
      <c r="E52" s="15">
        <v>1</v>
      </c>
      <c r="F52" s="15">
        <v>2</v>
      </c>
      <c r="G52" s="15">
        <v>3</v>
      </c>
      <c r="H52" s="15">
        <v>4</v>
      </c>
      <c r="I52" s="15">
        <v>5</v>
      </c>
      <c r="J52" s="15">
        <v>6</v>
      </c>
      <c r="K52" s="15">
        <v>7</v>
      </c>
      <c r="L52" s="15">
        <v>8</v>
      </c>
      <c r="M52" s="15">
        <v>9</v>
      </c>
      <c r="N52" s="15">
        <v>10</v>
      </c>
      <c r="O52" s="15">
        <v>11</v>
      </c>
      <c r="P52" s="15">
        <v>12</v>
      </c>
      <c r="Q52" s="15">
        <v>13</v>
      </c>
      <c r="R52" s="15">
        <v>14</v>
      </c>
      <c r="S52" s="15">
        <v>15</v>
      </c>
      <c r="T52" s="15">
        <v>16</v>
      </c>
      <c r="U52" s="15">
        <v>17</v>
      </c>
      <c r="V52" s="15">
        <v>18</v>
      </c>
      <c r="W52" s="15">
        <v>19</v>
      </c>
      <c r="X52" s="15">
        <v>20</v>
      </c>
      <c r="Y52" s="15">
        <v>21</v>
      </c>
      <c r="Z52" s="15">
        <v>22</v>
      </c>
      <c r="AA52" s="15">
        <v>23</v>
      </c>
      <c r="AB52" s="15">
        <v>24</v>
      </c>
      <c r="AC52" s="15">
        <v>25</v>
      </c>
      <c r="AD52" s="15">
        <v>26</v>
      </c>
      <c r="AE52" s="15">
        <v>27</v>
      </c>
      <c r="AF52" s="15">
        <v>28</v>
      </c>
      <c r="AG52" s="15">
        <v>29</v>
      </c>
      <c r="AH52" s="15">
        <v>30</v>
      </c>
      <c r="AI52" s="15">
        <v>31</v>
      </c>
    </row>
    <row r="53" spans="3:35" ht="18" thickBot="1">
      <c r="C53" s="154" t="s">
        <v>99</v>
      </c>
      <c r="D53" s="155"/>
      <c r="E53" s="156">
        <v>1</v>
      </c>
      <c r="F53" s="156">
        <v>1</v>
      </c>
      <c r="G53" s="156">
        <v>1</v>
      </c>
      <c r="H53" s="156">
        <v>1</v>
      </c>
      <c r="I53" s="156">
        <v>1</v>
      </c>
      <c r="J53" s="156">
        <v>2</v>
      </c>
      <c r="K53" s="156">
        <v>2</v>
      </c>
      <c r="L53" s="156">
        <v>2</v>
      </c>
      <c r="M53" s="156">
        <v>2</v>
      </c>
      <c r="N53" s="156">
        <v>2</v>
      </c>
      <c r="O53" s="156">
        <v>2</v>
      </c>
      <c r="P53" s="156">
        <v>2</v>
      </c>
      <c r="Q53" s="156">
        <v>3</v>
      </c>
      <c r="R53" s="156">
        <v>3</v>
      </c>
      <c r="S53" s="156">
        <v>3</v>
      </c>
      <c r="T53" s="156">
        <v>3</v>
      </c>
      <c r="U53" s="156">
        <v>3</v>
      </c>
      <c r="V53" s="156">
        <v>3</v>
      </c>
      <c r="W53" s="156">
        <v>3</v>
      </c>
      <c r="X53" s="156">
        <v>4</v>
      </c>
      <c r="Y53" s="156">
        <v>4</v>
      </c>
      <c r="Z53" s="156">
        <v>4</v>
      </c>
      <c r="AA53" s="156">
        <v>4</v>
      </c>
      <c r="AB53" s="156">
        <v>4</v>
      </c>
      <c r="AC53" s="156">
        <v>4</v>
      </c>
      <c r="AD53" s="156">
        <v>4</v>
      </c>
      <c r="AE53" s="156">
        <v>5</v>
      </c>
      <c r="AF53" s="156">
        <v>5</v>
      </c>
      <c r="AG53" s="156">
        <v>5</v>
      </c>
      <c r="AH53" s="156">
        <v>5</v>
      </c>
      <c r="AI53" s="156">
        <v>5</v>
      </c>
    </row>
  </sheetData>
  <sheetProtection password="C620" sheet="1" autoFilter="0"/>
  <mergeCells count="2">
    <mergeCell ref="E5:AI5"/>
    <mergeCell ref="AL6:AR6"/>
  </mergeCells>
  <printOptions/>
  <pageMargins left="0.7" right="0.7" top="0.75" bottom="0.75" header="0.3" footer="0.3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idarimali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</dc:creator>
  <cp:keywords/>
  <dc:description/>
  <cp:lastModifiedBy>AKÜ</cp:lastModifiedBy>
  <cp:lastPrinted>2020-03-16T12:30:47Z</cp:lastPrinted>
  <dcterms:created xsi:type="dcterms:W3CDTF">2003-04-17T15:11:25Z</dcterms:created>
  <dcterms:modified xsi:type="dcterms:W3CDTF">2021-02-04T12:32:34Z</dcterms:modified>
  <cp:category/>
  <cp:version/>
  <cp:contentType/>
  <cp:contentStatus/>
</cp:coreProperties>
</file>