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90" activeTab="0"/>
  </bookViews>
  <sheets>
    <sheet name="2022" sheetId="1" r:id="rId1"/>
    <sheet name="İsimler" sheetId="2" r:id="rId2"/>
    <sheet name="Takvim" sheetId="3" r:id="rId3"/>
  </sheets>
  <definedNames>
    <definedName name="Birim_Adı">'İsimler'!$F$6:$F$13</definedName>
    <definedName name="Personelin_Adı_Soyadı">'İsimler'!$C$6:$C$24</definedName>
    <definedName name="_xlnm.Print_Area" localSheetId="0">'2022'!$B$29:$AO$47</definedName>
    <definedName name="_xlnm.Print_Titles" localSheetId="0">'2022'!$31:$35</definedName>
  </definedNames>
  <calcPr fullCalcOnLoad="1"/>
</workbook>
</file>

<file path=xl/sharedStrings.xml><?xml version="1.0" encoding="utf-8"?>
<sst xmlns="http://schemas.openxmlformats.org/spreadsheetml/2006/main" count="457" uniqueCount="64">
  <si>
    <t>Birimi</t>
  </si>
  <si>
    <t>:</t>
  </si>
  <si>
    <t>Dönem</t>
  </si>
  <si>
    <t>Haftanın Günleri</t>
  </si>
  <si>
    <t>Pazartesi</t>
  </si>
  <si>
    <t>Salı</t>
  </si>
  <si>
    <t>Çarşamba</t>
  </si>
  <si>
    <t>Perşembe</t>
  </si>
  <si>
    <t>Cuma</t>
  </si>
  <si>
    <t>Cumartesi</t>
  </si>
  <si>
    <t>Pazar</t>
  </si>
  <si>
    <t>AYIN Günleri</t>
  </si>
  <si>
    <t>Toplam Çalışılan Saat</t>
  </si>
  <si>
    <t>Nisan</t>
  </si>
  <si>
    <t>Mayıs</t>
  </si>
  <si>
    <t>Haziran</t>
  </si>
  <si>
    <t>Temmuz</t>
  </si>
  <si>
    <t>Ağustos</t>
  </si>
  <si>
    <t>Ocak</t>
  </si>
  <si>
    <t>Şubat</t>
  </si>
  <si>
    <t>Mart</t>
  </si>
  <si>
    <t>Personel İmza</t>
  </si>
  <si>
    <t>Eylül</t>
  </si>
  <si>
    <t>Ekim</t>
  </si>
  <si>
    <t>Kasım</t>
  </si>
  <si>
    <t>Aralık</t>
  </si>
  <si>
    <t>Mesai  Başlama Saati</t>
  </si>
  <si>
    <t>Mesai  Bitiş Saati Saati</t>
  </si>
  <si>
    <t>TOPLAM Çalışılan Saat</t>
  </si>
  <si>
    <t>Personel Adı Soyadı</t>
  </si>
  <si>
    <t>Azami Saat: 90</t>
  </si>
  <si>
    <t>………………………</t>
  </si>
  <si>
    <t>Personelin Adı Soyadı</t>
  </si>
  <si>
    <t>Birim Adı</t>
  </si>
  <si>
    <t>İnceleyen</t>
  </si>
  <si>
    <t>Onay</t>
  </si>
  <si>
    <t>ocak</t>
  </si>
  <si>
    <t>01-01-2018  / 14-01-2018</t>
  </si>
  <si>
    <t>15-01-2018  / 14-02-2018</t>
  </si>
  <si>
    <t>15-02-2018  / 14-03-2018</t>
  </si>
  <si>
    <t>15-03-2018  / 14-04-2018</t>
  </si>
  <si>
    <t>15-04-2018  / 14-05-2018</t>
  </si>
  <si>
    <t>15-05-2018  / 14-06-2018</t>
  </si>
  <si>
    <t>15-06-2018  / 14-07-2018</t>
  </si>
  <si>
    <t>15-07-2018  / 14-08-2018</t>
  </si>
  <si>
    <t>15-08-2018  / 14-09-2018</t>
  </si>
  <si>
    <t>15-09-2018  / 14-10-2018</t>
  </si>
  <si>
    <t>15-10-2018  / 14-11-2018</t>
  </si>
  <si>
    <t>15-11-2018  / 14-12-2018</t>
  </si>
  <si>
    <t>15-12-2018  / 31-12-2018</t>
  </si>
  <si>
    <t>Mustafa İŞBİLİR / Afyon Kocatepe Ünv./Genel Sekreterlik / Genel Sekreter Yardımcısı /Aralık 2020</t>
  </si>
  <si>
    <t>01-01-2022  / 31-01-2022</t>
  </si>
  <si>
    <t>01-02-2022  / 28-02-2022</t>
  </si>
  <si>
    <t>01-03-2022  / 31-03-2022</t>
  </si>
  <si>
    <t>01-04-2022  / 30-04-2022</t>
  </si>
  <si>
    <t>01-05-2022  / 31-05-2022</t>
  </si>
  <si>
    <t>01-06-2022  / 30-06-2022</t>
  </si>
  <si>
    <t>01-07-2022  / 37-07-2022</t>
  </si>
  <si>
    <t>01-08-2022  / 31-08-2022</t>
  </si>
  <si>
    <t>01-09-2022  / 30-09-2022</t>
  </si>
  <si>
    <t>01-10-2022  / 31-10-2022</t>
  </si>
  <si>
    <t>01-11-2022  / 30-11-2022</t>
  </si>
  <si>
    <t>01-12-2022  / 31-12-2022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</si>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</sst>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[$-41F]mmmmm;@"/>
    <numFmt numFmtId="191" formatCode="dd/mm/yy;@"/>
    <numFmt numFmtId="192" formatCode="mmm/yyyy"/>
    <numFmt numFmtId="193" formatCode="[$-F800]dddd\,\ mmmm\ dd\,\ yyyy"/>
    <numFmt numFmtId="194" formatCode="hh:mm;@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hh:mm:ss;@"/>
    <numFmt numFmtId="199" formatCode="mm:ss.0;@"/>
    <numFmt numFmtId="200" formatCode="[$-F400]h:mm:ss\ AM/PM"/>
    <numFmt numFmtId="201" formatCode="dd/mm/yy\ hh:mm;@"/>
    <numFmt numFmtId="202" formatCode="d/m/yyyy\ hh:mm;@"/>
    <numFmt numFmtId="203" formatCode="#,##0.000"/>
    <numFmt numFmtId="204" formatCode="#,##0.0000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20"/>
      <name val="Arial"/>
      <family val="2"/>
    </font>
    <font>
      <u val="single"/>
      <sz val="12"/>
      <color indexed="12"/>
      <name val="Arial Tur"/>
      <family val="0"/>
    </font>
    <font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6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10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FF0000"/>
      <name val="Consolas"/>
      <family val="3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 textRotation="90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1" fillId="36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horizontal="center"/>
      <protection hidden="1"/>
    </xf>
    <xf numFmtId="0" fontId="1" fillId="37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textRotation="90"/>
      <protection hidden="1"/>
    </xf>
    <xf numFmtId="0" fontId="2" fillId="0" borderId="10" xfId="0" applyFont="1" applyBorder="1" applyAlignment="1" applyProtection="1">
      <alignment shrinkToFi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justify" vertical="justify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justify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 textRotation="90"/>
      <protection hidden="1"/>
    </xf>
    <xf numFmtId="4" fontId="54" fillId="0" borderId="10" xfId="0" applyNumberFormat="1" applyFont="1" applyBorder="1" applyAlignment="1" applyProtection="1">
      <alignment horizontal="center" vertical="justify"/>
      <protection hidden="1"/>
    </xf>
    <xf numFmtId="194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194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194" fontId="10" fillId="0" borderId="10" xfId="0" applyNumberFormat="1" applyFont="1" applyFill="1" applyBorder="1" applyAlignment="1" applyProtection="1">
      <alignment horizontal="center" vertical="center" textRotation="90"/>
      <protection/>
    </xf>
    <xf numFmtId="194" fontId="4" fillId="0" borderId="10" xfId="0" applyNumberFormat="1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0" fillId="35" borderId="0" xfId="0" applyFill="1" applyAlignment="1" applyProtection="1">
      <alignment textRotation="90"/>
      <protection hidden="1"/>
    </xf>
    <xf numFmtId="0" fontId="0" fillId="34" borderId="0" xfId="0" applyFill="1" applyAlignment="1" applyProtection="1">
      <alignment horizontal="center" textRotation="90"/>
      <protection hidden="1"/>
    </xf>
    <xf numFmtId="0" fontId="0" fillId="37" borderId="0" xfId="0" applyFill="1" applyAlignment="1" applyProtection="1">
      <alignment horizontal="center" textRotation="90"/>
      <protection hidden="1"/>
    </xf>
    <xf numFmtId="0" fontId="55" fillId="0" borderId="0" xfId="0" applyFont="1" applyAlignment="1" applyProtection="1">
      <alignment/>
      <protection hidden="1"/>
    </xf>
    <xf numFmtId="0" fontId="0" fillId="39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0" fillId="38" borderId="0" xfId="0" applyFill="1" applyBorder="1" applyAlignment="1" applyProtection="1">
      <alignment/>
      <protection hidden="1"/>
    </xf>
    <xf numFmtId="0" fontId="12" fillId="0" borderId="0" xfId="47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Border="1" applyAlignment="1" applyProtection="1">
      <alignment textRotation="90"/>
      <protection hidden="1"/>
    </xf>
    <xf numFmtId="0" fontId="0" fillId="0" borderId="0" xfId="0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39" borderId="0" xfId="0" applyFill="1" applyAlignment="1" applyProtection="1">
      <alignment/>
      <protection hidden="1" locked="0"/>
    </xf>
    <xf numFmtId="0" fontId="0" fillId="39" borderId="10" xfId="0" applyFill="1" applyBorder="1" applyAlignment="1" applyProtection="1">
      <alignment textRotation="90"/>
      <protection hidden="1" locked="0"/>
    </xf>
    <xf numFmtId="0" fontId="56" fillId="39" borderId="0" xfId="0" applyFont="1" applyFill="1" applyAlignment="1" applyProtection="1">
      <alignment horizontal="center"/>
      <protection hidden="1" locked="0"/>
    </xf>
    <xf numFmtId="0" fontId="1" fillId="39" borderId="0" xfId="0" applyFont="1" applyFill="1" applyAlignment="1" applyProtection="1">
      <alignment horizontal="center"/>
      <protection hidden="1" locked="0"/>
    </xf>
    <xf numFmtId="0" fontId="0" fillId="39" borderId="0" xfId="0" applyFill="1" applyBorder="1" applyAlignment="1" applyProtection="1">
      <alignment/>
      <protection hidden="1" locked="0"/>
    </xf>
    <xf numFmtId="0" fontId="0" fillId="5" borderId="0" xfId="0" applyFill="1" applyAlignment="1" applyProtection="1">
      <alignment/>
      <protection hidden="1" locked="0"/>
    </xf>
    <xf numFmtId="0" fontId="0" fillId="5" borderId="10" xfId="0" applyFill="1" applyBorder="1" applyAlignment="1" applyProtection="1">
      <alignment textRotation="90"/>
      <protection hidden="1" locked="0"/>
    </xf>
    <xf numFmtId="0" fontId="56" fillId="5" borderId="0" xfId="0" applyFont="1" applyFill="1" applyAlignment="1" applyProtection="1">
      <alignment horizontal="center"/>
      <protection hidden="1" locked="0"/>
    </xf>
    <xf numFmtId="0" fontId="1" fillId="5" borderId="0" xfId="0" applyFont="1" applyFill="1" applyAlignment="1" applyProtection="1">
      <alignment horizontal="center"/>
      <protection hidden="1" locked="0"/>
    </xf>
    <xf numFmtId="0" fontId="0" fillId="5" borderId="0" xfId="0" applyFill="1" applyBorder="1" applyAlignment="1" applyProtection="1">
      <alignment/>
      <protection hidden="1" locked="0"/>
    </xf>
    <xf numFmtId="0" fontId="1" fillId="39" borderId="0" xfId="0" applyFont="1" applyFill="1" applyBorder="1" applyAlignment="1" applyProtection="1">
      <alignment horizontal="center"/>
      <protection hidden="1" locked="0"/>
    </xf>
    <xf numFmtId="0" fontId="0" fillId="5" borderId="0" xfId="0" applyFont="1" applyFill="1" applyAlignment="1" applyProtection="1">
      <alignment/>
      <protection hidden="1" locked="0"/>
    </xf>
    <xf numFmtId="0" fontId="56" fillId="5" borderId="0" xfId="0" applyFont="1" applyFill="1" applyBorder="1" applyAlignment="1" applyProtection="1">
      <alignment horizontal="center"/>
      <protection hidden="1" locked="0"/>
    </xf>
    <xf numFmtId="0" fontId="1" fillId="5" borderId="0" xfId="0" applyFont="1" applyFill="1" applyBorder="1" applyAlignment="1" applyProtection="1">
      <alignment horizontal="center"/>
      <protection hidden="1" locked="0"/>
    </xf>
    <xf numFmtId="0" fontId="56" fillId="39" borderId="0" xfId="0" applyFont="1" applyFill="1" applyAlignment="1" applyProtection="1">
      <alignment horizontal="center"/>
      <protection hidden="1" locked="0"/>
    </xf>
    <xf numFmtId="0" fontId="1" fillId="5" borderId="0" xfId="0" applyFont="1" applyFill="1" applyBorder="1" applyAlignment="1" applyProtection="1">
      <alignment horizontal="center"/>
      <protection hidden="1" locked="0"/>
    </xf>
    <xf numFmtId="0" fontId="56" fillId="5" borderId="0" xfId="0" applyFont="1" applyFill="1" applyAlignment="1" applyProtection="1">
      <alignment horizontal="center"/>
      <protection hidden="1" locked="0"/>
    </xf>
    <xf numFmtId="0" fontId="0" fillId="5" borderId="0" xfId="0" applyFill="1" applyBorder="1" applyAlignment="1" applyProtection="1">
      <alignment/>
      <protection hidden="1" locked="0"/>
    </xf>
    <xf numFmtId="0" fontId="57" fillId="38" borderId="0" xfId="0" applyFont="1" applyFill="1" applyBorder="1" applyAlignment="1" applyProtection="1">
      <alignment/>
      <protection hidden="1" locked="0"/>
    </xf>
    <xf numFmtId="0" fontId="57" fillId="38" borderId="15" xfId="0" applyFont="1" applyFill="1" applyBorder="1" applyAlignment="1" applyProtection="1">
      <alignment textRotation="90"/>
      <protection hidden="1" locked="0"/>
    </xf>
    <xf numFmtId="0" fontId="58" fillId="38" borderId="0" xfId="0" applyFont="1" applyFill="1" applyAlignment="1" applyProtection="1">
      <alignment horizontal="center"/>
      <protection hidden="1" locked="0"/>
    </xf>
    <xf numFmtId="0" fontId="57" fillId="38" borderId="10" xfId="0" applyFont="1" applyFill="1" applyBorder="1" applyAlignment="1" applyProtection="1">
      <alignment/>
      <protection hidden="1" locked="0"/>
    </xf>
    <xf numFmtId="0" fontId="59" fillId="0" borderId="0" xfId="0" applyFont="1" applyAlignment="1" applyProtection="1">
      <alignment/>
      <protection hidden="1"/>
    </xf>
    <xf numFmtId="0" fontId="13" fillId="40" borderId="16" xfId="0" applyFont="1" applyFill="1" applyBorder="1" applyAlignment="1" applyProtection="1">
      <alignment horizontal="center" textRotation="90" shrinkToFit="1"/>
      <protection hidden="1"/>
    </xf>
    <xf numFmtId="0" fontId="60" fillId="0" borderId="0" xfId="0" applyFont="1" applyAlignment="1" applyProtection="1">
      <alignment horizontal="left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 textRotation="90"/>
      <protection hidden="1"/>
    </xf>
    <xf numFmtId="0" fontId="11" fillId="0" borderId="16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60" fillId="38" borderId="12" xfId="0" applyFont="1" applyFill="1" applyBorder="1" applyAlignment="1" applyProtection="1">
      <alignment horizontal="left" vertical="center" wrapText="1"/>
      <protection locked="0"/>
    </xf>
    <xf numFmtId="0" fontId="60" fillId="38" borderId="15" xfId="0" applyFont="1" applyFill="1" applyBorder="1" applyAlignment="1" applyProtection="1">
      <alignment horizontal="left" vertical="center" wrapText="1"/>
      <protection locked="0"/>
    </xf>
    <xf numFmtId="0" fontId="60" fillId="38" borderId="13" xfId="0" applyFont="1" applyFill="1" applyBorder="1" applyAlignment="1" applyProtection="1">
      <alignment horizontal="left" vertical="center" wrapText="1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204" fontId="57" fillId="0" borderId="17" xfId="0" applyNumberFormat="1" applyFont="1" applyBorder="1" applyAlignment="1" applyProtection="1">
      <alignment horizontal="center" vertical="center" textRotation="90"/>
      <protection hidden="1"/>
    </xf>
    <xf numFmtId="204" fontId="57" fillId="0" borderId="16" xfId="0" applyNumberFormat="1" applyFont="1" applyBorder="1" applyAlignment="1" applyProtection="1">
      <alignment horizontal="center" vertical="center" textRotation="90"/>
      <protection hidden="1"/>
    </xf>
    <xf numFmtId="0" fontId="8" fillId="0" borderId="0" xfId="0" applyFont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u val="doub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/>
  <dimension ref="B2:CF51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2" width="3.140625" style="2" customWidth="1"/>
    <col min="3" max="3" width="5.421875" style="2" customWidth="1"/>
    <col min="4" max="4" width="1.421875" style="2" customWidth="1"/>
    <col min="5" max="5" width="6.8515625" style="2" customWidth="1"/>
    <col min="6" max="6" width="9.28125" style="2" customWidth="1"/>
    <col min="7" max="7" width="10.8515625" style="2" customWidth="1"/>
    <col min="8" max="10" width="5.7109375" style="2" customWidth="1"/>
    <col min="11" max="11" width="5.7109375" style="1" customWidth="1"/>
    <col min="12" max="17" width="5.7109375" style="2" customWidth="1"/>
    <col min="18" max="18" width="5.7109375" style="1" customWidth="1"/>
    <col min="19" max="24" width="5.7109375" style="2" customWidth="1"/>
    <col min="25" max="25" width="5.7109375" style="1" customWidth="1"/>
    <col min="26" max="31" width="5.7109375" style="2" customWidth="1"/>
    <col min="32" max="32" width="5.7109375" style="1" customWidth="1"/>
    <col min="33" max="38" width="5.7109375" style="2" customWidth="1"/>
    <col min="39" max="39" width="6.7109375" style="2" customWidth="1"/>
    <col min="40" max="40" width="13.421875" style="2" customWidth="1"/>
    <col min="41" max="41" width="1.28515625" style="2" customWidth="1"/>
    <col min="42" max="46" width="9.140625" style="2" customWidth="1"/>
    <col min="47" max="47" width="19.8515625" style="2" hidden="1" customWidth="1"/>
    <col min="48" max="48" width="10.7109375" style="2" hidden="1" customWidth="1"/>
    <col min="49" max="50" width="9.140625" style="2" hidden="1" customWidth="1"/>
    <col min="51" max="52" width="22.421875" style="2" hidden="1" customWidth="1"/>
    <col min="53" max="86" width="3.28125" style="2" hidden="1" customWidth="1"/>
    <col min="87" max="100" width="9.140625" style="2" hidden="1" customWidth="1"/>
    <col min="101" max="101" width="26.421875" style="2" hidden="1" customWidth="1"/>
    <col min="102" max="121" width="9.140625" style="2" hidden="1" customWidth="1"/>
    <col min="122" max="255" width="0" style="2" hidden="1" customWidth="1"/>
    <col min="256" max="16384" width="9.140625" style="2" customWidth="1"/>
  </cols>
  <sheetData>
    <row r="2" spans="40:83" ht="15" hidden="1">
      <c r="AN2" s="34" t="s">
        <v>32</v>
      </c>
      <c r="AQ2" s="34">
        <f>+İsimler!F6</f>
        <v>0</v>
      </c>
      <c r="AU2" s="98" t="s">
        <v>2</v>
      </c>
      <c r="AV2" s="99"/>
      <c r="BA2" s="97" t="s">
        <v>11</v>
      </c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</row>
    <row r="3" spans="40:83" ht="15" hidden="1">
      <c r="AN3" s="34">
        <f>+İsimler!C6</f>
        <v>0</v>
      </c>
      <c r="AQ3" s="34">
        <f>+İsimler!F7</f>
        <v>0</v>
      </c>
      <c r="AU3" s="3" t="str">
        <f>+Takvim!C7</f>
        <v>01-01-2022  / 31-01-2022</v>
      </c>
      <c r="AV3" s="3" t="str">
        <f>+Takvim!C8</f>
        <v>ocak</v>
      </c>
      <c r="AY3" s="4"/>
      <c r="AZ3" s="5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</row>
    <row r="4" spans="40:83" ht="49.5" hidden="1">
      <c r="AN4" s="34">
        <f>+İsimler!C7</f>
        <v>0</v>
      </c>
      <c r="AQ4" s="34">
        <f>+İsimler!F8</f>
        <v>0</v>
      </c>
      <c r="AU4" s="3" t="str">
        <f>+Takvim!C9</f>
        <v>01-02-2022  / 28-02-2022</v>
      </c>
      <c r="AV4" s="3" t="str">
        <f>+Takvim!C10</f>
        <v>Şubat</v>
      </c>
      <c r="AY4" s="7" t="str">
        <f>+AU3</f>
        <v>01-01-2022  / 31-01-2022</v>
      </c>
      <c r="AZ4" s="7"/>
      <c r="BA4" s="10" t="str">
        <f>+Takvim!E7</f>
        <v>Cumartesi</v>
      </c>
      <c r="BB4" s="10" t="str">
        <f>+Takvim!F7</f>
        <v>Pazar</v>
      </c>
      <c r="BC4" s="10" t="str">
        <f>+Takvim!G7</f>
        <v>Pazartesi</v>
      </c>
      <c r="BD4" s="10" t="str">
        <f>+Takvim!H7</f>
        <v>Salı</v>
      </c>
      <c r="BE4" s="10" t="str">
        <f>+Takvim!I7</f>
        <v>Çarşamba</v>
      </c>
      <c r="BF4" s="10" t="str">
        <f>+Takvim!J7</f>
        <v>Perşembe</v>
      </c>
      <c r="BG4" s="10" t="str">
        <f>+Takvim!K7</f>
        <v>Cuma</v>
      </c>
      <c r="BH4" s="10" t="str">
        <f>+Takvim!L7</f>
        <v>Cumartesi</v>
      </c>
      <c r="BI4" s="10" t="str">
        <f>+Takvim!M7</f>
        <v>Pazar</v>
      </c>
      <c r="BJ4" s="10" t="str">
        <f>+Takvim!N7</f>
        <v>Pazartesi</v>
      </c>
      <c r="BK4" s="10" t="str">
        <f>+Takvim!O7</f>
        <v>Salı</v>
      </c>
      <c r="BL4" s="10" t="str">
        <f>+Takvim!P7</f>
        <v>Çarşamba</v>
      </c>
      <c r="BM4" s="10" t="str">
        <f>+Takvim!Q7</f>
        <v>Perşembe</v>
      </c>
      <c r="BN4" s="10" t="str">
        <f>+Takvim!R7</f>
        <v>Cuma</v>
      </c>
      <c r="BO4" s="10" t="str">
        <f>+Takvim!S7</f>
        <v>Cumartesi</v>
      </c>
      <c r="BP4" s="10" t="str">
        <f>+Takvim!T7</f>
        <v>Pazar</v>
      </c>
      <c r="BQ4" s="10" t="str">
        <f>+Takvim!U7</f>
        <v>Pazartesi</v>
      </c>
      <c r="BR4" s="10" t="str">
        <f>+Takvim!V7</f>
        <v>Salı</v>
      </c>
      <c r="BS4" s="10" t="str">
        <f>+Takvim!W7</f>
        <v>Çarşamba</v>
      </c>
      <c r="BT4" s="10" t="str">
        <f>+Takvim!X7</f>
        <v>Perşembe</v>
      </c>
      <c r="BU4" s="10" t="str">
        <f>+Takvim!Y7</f>
        <v>Cuma</v>
      </c>
      <c r="BV4" s="10" t="str">
        <f>+Takvim!Z7</f>
        <v>Cumartesi</v>
      </c>
      <c r="BW4" s="10" t="str">
        <f>+Takvim!AA7</f>
        <v>Pazar</v>
      </c>
      <c r="BX4" s="10" t="str">
        <f>+Takvim!AB7</f>
        <v>Pazartesi</v>
      </c>
      <c r="BY4" s="10" t="str">
        <f>+Takvim!AC7</f>
        <v>Salı</v>
      </c>
      <c r="BZ4" s="10" t="str">
        <f>+Takvim!AD7</f>
        <v>Çarşamba</v>
      </c>
      <c r="CA4" s="10" t="str">
        <f>+Takvim!AE7</f>
        <v>Perşembe</v>
      </c>
      <c r="CB4" s="10" t="str">
        <f>+Takvim!AF7</f>
        <v>Cuma</v>
      </c>
      <c r="CC4" s="10" t="str">
        <f>+Takvim!AG7</f>
        <v>Cumartesi</v>
      </c>
      <c r="CD4" s="10" t="str">
        <f>+Takvim!AH7</f>
        <v>Pazar</v>
      </c>
      <c r="CE4" s="10" t="str">
        <f>+Takvim!AI7</f>
        <v>Pazartesi</v>
      </c>
    </row>
    <row r="5" spans="40:83" ht="15" hidden="1">
      <c r="AN5" s="34">
        <f>+İsimler!C8</f>
        <v>0</v>
      </c>
      <c r="AQ5" s="34">
        <f>+İsimler!F9</f>
        <v>0</v>
      </c>
      <c r="AU5" s="3" t="str">
        <f>+Takvim!C11</f>
        <v>01-03-2022  / 31-03-2022</v>
      </c>
      <c r="AV5" s="3" t="str">
        <f>+Takvim!C12</f>
        <v>Mart</v>
      </c>
      <c r="AY5" s="8"/>
      <c r="AZ5" s="9" t="str">
        <f>+AV3</f>
        <v>ocak</v>
      </c>
      <c r="BA5" s="10">
        <f>+Takvim!E8</f>
        <v>1</v>
      </c>
      <c r="BB5" s="10">
        <f>+Takvim!F8</f>
        <v>2</v>
      </c>
      <c r="BC5" s="10">
        <f>+Takvim!G8</f>
        <v>3</v>
      </c>
      <c r="BD5" s="10">
        <f>+Takvim!H8</f>
        <v>4</v>
      </c>
      <c r="BE5" s="10">
        <f>+Takvim!I8</f>
        <v>5</v>
      </c>
      <c r="BF5" s="10">
        <f>+Takvim!J8</f>
        <v>6</v>
      </c>
      <c r="BG5" s="10">
        <f>+Takvim!K8</f>
        <v>7</v>
      </c>
      <c r="BH5" s="10">
        <f>+Takvim!L8</f>
        <v>8</v>
      </c>
      <c r="BI5" s="10">
        <f>+Takvim!M8</f>
        <v>9</v>
      </c>
      <c r="BJ5" s="10">
        <f>+Takvim!N8</f>
        <v>10</v>
      </c>
      <c r="BK5" s="10">
        <f>+Takvim!O8</f>
        <v>11</v>
      </c>
      <c r="BL5" s="10">
        <f>+Takvim!P8</f>
        <v>12</v>
      </c>
      <c r="BM5" s="10">
        <f>+Takvim!Q8</f>
        <v>13</v>
      </c>
      <c r="BN5" s="10">
        <f>+Takvim!R8</f>
        <v>14</v>
      </c>
      <c r="BO5" s="10">
        <f>+Takvim!S8</f>
        <v>15</v>
      </c>
      <c r="BP5" s="10">
        <f>+Takvim!T8</f>
        <v>16</v>
      </c>
      <c r="BQ5" s="10">
        <f>+Takvim!U8</f>
        <v>17</v>
      </c>
      <c r="BR5" s="10">
        <f>+Takvim!V8</f>
        <v>18</v>
      </c>
      <c r="BS5" s="10">
        <f>+Takvim!W8</f>
        <v>19</v>
      </c>
      <c r="BT5" s="10">
        <f>+Takvim!X8</f>
        <v>20</v>
      </c>
      <c r="BU5" s="10">
        <f>+Takvim!Y8</f>
        <v>21</v>
      </c>
      <c r="BV5" s="10">
        <f>+Takvim!Z8</f>
        <v>22</v>
      </c>
      <c r="BW5" s="10">
        <f>+Takvim!AA8</f>
        <v>23</v>
      </c>
      <c r="BX5" s="10">
        <f>+Takvim!AB8</f>
        <v>24</v>
      </c>
      <c r="BY5" s="10">
        <f>+Takvim!AC8</f>
        <v>25</v>
      </c>
      <c r="BZ5" s="10">
        <f>+Takvim!AD8</f>
        <v>26</v>
      </c>
      <c r="CA5" s="10">
        <f>+Takvim!AE8</f>
        <v>27</v>
      </c>
      <c r="CB5" s="10">
        <f>+Takvim!AF8</f>
        <v>28</v>
      </c>
      <c r="CC5" s="10">
        <f>+Takvim!AG8</f>
        <v>29</v>
      </c>
      <c r="CD5" s="10">
        <f>+Takvim!AH8</f>
        <v>30</v>
      </c>
      <c r="CE5" s="10">
        <f>+Takvim!AI8</f>
        <v>31</v>
      </c>
    </row>
    <row r="6" spans="40:83" ht="49.5" hidden="1">
      <c r="AN6" s="34">
        <f>+İsimler!C9</f>
        <v>0</v>
      </c>
      <c r="AQ6" s="34">
        <f>+İsimler!F10</f>
        <v>0</v>
      </c>
      <c r="AU6" s="3" t="str">
        <f>+Takvim!C13</f>
        <v>01-04-2022  / 30-04-2022</v>
      </c>
      <c r="AV6" s="3" t="str">
        <f>+Takvim!C14</f>
        <v>Nisan</v>
      </c>
      <c r="AY6" s="11" t="str">
        <f>+AU4</f>
        <v>01-02-2022  / 28-02-2022</v>
      </c>
      <c r="AZ6" s="11"/>
      <c r="BA6" s="10" t="str">
        <f>+Takvim!E9</f>
        <v>Salı</v>
      </c>
      <c r="BB6" s="10" t="str">
        <f>+Takvim!F9</f>
        <v>Çarşamba</v>
      </c>
      <c r="BC6" s="10" t="str">
        <f>+Takvim!G9</f>
        <v>Perşembe</v>
      </c>
      <c r="BD6" s="10" t="str">
        <f>+Takvim!H9</f>
        <v>Cuma</v>
      </c>
      <c r="BE6" s="10" t="str">
        <f>+Takvim!I9</f>
        <v>Cumartesi</v>
      </c>
      <c r="BF6" s="10" t="str">
        <f>+Takvim!J9</f>
        <v>Pazar</v>
      </c>
      <c r="BG6" s="10" t="str">
        <f>+Takvim!K9</f>
        <v>Pazartesi</v>
      </c>
      <c r="BH6" s="10" t="str">
        <f>+Takvim!L9</f>
        <v>Salı</v>
      </c>
      <c r="BI6" s="10" t="str">
        <f>+Takvim!M9</f>
        <v>Çarşamba</v>
      </c>
      <c r="BJ6" s="10" t="str">
        <f>+Takvim!N9</f>
        <v>Perşembe</v>
      </c>
      <c r="BK6" s="10" t="str">
        <f>+Takvim!O9</f>
        <v>Cuma</v>
      </c>
      <c r="BL6" s="10" t="str">
        <f>+Takvim!P9</f>
        <v>Cumartesi</v>
      </c>
      <c r="BM6" s="10" t="str">
        <f>+Takvim!Q9</f>
        <v>Pazar</v>
      </c>
      <c r="BN6" s="10" t="str">
        <f>+Takvim!R9</f>
        <v>Pazartesi</v>
      </c>
      <c r="BO6" s="10" t="str">
        <f>+Takvim!S9</f>
        <v>Salı</v>
      </c>
      <c r="BP6" s="10" t="str">
        <f>+Takvim!T9</f>
        <v>Çarşamba</v>
      </c>
      <c r="BQ6" s="10" t="str">
        <f>+Takvim!U9</f>
        <v>Perşembe</v>
      </c>
      <c r="BR6" s="10" t="str">
        <f>+Takvim!V9</f>
        <v>Cuma</v>
      </c>
      <c r="BS6" s="10" t="str">
        <f>+Takvim!W9</f>
        <v>Cumartesi</v>
      </c>
      <c r="BT6" s="10" t="str">
        <f>+Takvim!X9</f>
        <v>Pazar</v>
      </c>
      <c r="BU6" s="10" t="str">
        <f>+Takvim!Y9</f>
        <v>Pazartesi</v>
      </c>
      <c r="BV6" s="10" t="str">
        <f>+Takvim!Z9</f>
        <v>Salı</v>
      </c>
      <c r="BW6" s="10" t="str">
        <f>+Takvim!AA9</f>
        <v>Çarşamba</v>
      </c>
      <c r="BX6" s="10" t="str">
        <f>+Takvim!AB9</f>
        <v>Perşembe</v>
      </c>
      <c r="BY6" s="10" t="str">
        <f>+Takvim!AC9</f>
        <v>Cuma</v>
      </c>
      <c r="BZ6" s="10" t="str">
        <f>+Takvim!AD9</f>
        <v>Cumartesi</v>
      </c>
      <c r="CA6" s="10" t="str">
        <f>+Takvim!AE9</f>
        <v>Pazar</v>
      </c>
      <c r="CB6" s="10" t="str">
        <f>+Takvim!AF9</f>
        <v>Pazartesi</v>
      </c>
      <c r="CC6" s="10">
        <f>+Takvim!AG9</f>
        <v>0</v>
      </c>
      <c r="CD6" s="10">
        <f>+Takvim!AH9</f>
        <v>0</v>
      </c>
      <c r="CE6" s="10">
        <f>+Takvim!AI9</f>
        <v>0</v>
      </c>
    </row>
    <row r="7" spans="40:83" ht="15" hidden="1">
      <c r="AN7" s="34">
        <f>+İsimler!C10</f>
        <v>0</v>
      </c>
      <c r="AQ7" s="34">
        <f>+İsimler!F11</f>
        <v>0</v>
      </c>
      <c r="AU7" s="3" t="str">
        <f>+Takvim!C15</f>
        <v>01-05-2022  / 31-05-2022</v>
      </c>
      <c r="AV7" s="3" t="str">
        <f>+Takvim!C16</f>
        <v>Mayıs</v>
      </c>
      <c r="AY7" s="4"/>
      <c r="AZ7" s="5" t="str">
        <f>+AV4</f>
        <v>Şubat</v>
      </c>
      <c r="BA7" s="10">
        <f>+Takvim!E10</f>
        <v>1</v>
      </c>
      <c r="BB7" s="10">
        <f>+Takvim!F10</f>
        <v>2</v>
      </c>
      <c r="BC7" s="10">
        <f>+Takvim!G10</f>
        <v>3</v>
      </c>
      <c r="BD7" s="10">
        <f>+Takvim!H10</f>
        <v>4</v>
      </c>
      <c r="BE7" s="10">
        <f>+Takvim!I10</f>
        <v>5</v>
      </c>
      <c r="BF7" s="10">
        <f>+Takvim!J10</f>
        <v>6</v>
      </c>
      <c r="BG7" s="10">
        <f>+Takvim!K10</f>
        <v>7</v>
      </c>
      <c r="BH7" s="10">
        <f>+Takvim!L10</f>
        <v>8</v>
      </c>
      <c r="BI7" s="10">
        <f>+Takvim!M10</f>
        <v>9</v>
      </c>
      <c r="BJ7" s="10">
        <f>+Takvim!N10</f>
        <v>10</v>
      </c>
      <c r="BK7" s="10">
        <f>+Takvim!O10</f>
        <v>11</v>
      </c>
      <c r="BL7" s="10">
        <f>+Takvim!P10</f>
        <v>12</v>
      </c>
      <c r="BM7" s="10">
        <f>+Takvim!Q10</f>
        <v>13</v>
      </c>
      <c r="BN7" s="10">
        <f>+Takvim!R10</f>
        <v>14</v>
      </c>
      <c r="BO7" s="10">
        <f>+Takvim!S10</f>
        <v>15</v>
      </c>
      <c r="BP7" s="10">
        <f>+Takvim!T10</f>
        <v>16</v>
      </c>
      <c r="BQ7" s="10">
        <f>+Takvim!U10</f>
        <v>17</v>
      </c>
      <c r="BR7" s="10">
        <f>+Takvim!V10</f>
        <v>18</v>
      </c>
      <c r="BS7" s="10">
        <f>+Takvim!W10</f>
        <v>19</v>
      </c>
      <c r="BT7" s="10">
        <f>+Takvim!X10</f>
        <v>20</v>
      </c>
      <c r="BU7" s="10">
        <f>+Takvim!Y10</f>
        <v>21</v>
      </c>
      <c r="BV7" s="10">
        <f>+Takvim!Z10</f>
        <v>22</v>
      </c>
      <c r="BW7" s="10">
        <f>+Takvim!AA10</f>
        <v>23</v>
      </c>
      <c r="BX7" s="10">
        <f>+Takvim!AB10</f>
        <v>24</v>
      </c>
      <c r="BY7" s="10">
        <f>+Takvim!AC10</f>
        <v>25</v>
      </c>
      <c r="BZ7" s="10">
        <f>+Takvim!AD10</f>
        <v>26</v>
      </c>
      <c r="CA7" s="10">
        <f>+Takvim!AE10</f>
        <v>27</v>
      </c>
      <c r="CB7" s="10">
        <f>+Takvim!AF10</f>
        <v>28</v>
      </c>
      <c r="CC7" s="10">
        <f>+Takvim!AG10</f>
        <v>0</v>
      </c>
      <c r="CD7" s="10">
        <f>+Takvim!AH10</f>
        <v>0</v>
      </c>
      <c r="CE7" s="10">
        <f>+Takvim!AI10</f>
        <v>0</v>
      </c>
    </row>
    <row r="8" spans="40:83" ht="49.5" hidden="1">
      <c r="AN8" s="34">
        <f>+İsimler!C11</f>
        <v>0</v>
      </c>
      <c r="AQ8" s="34">
        <f>+İsimler!F12</f>
        <v>0</v>
      </c>
      <c r="AU8" s="3" t="str">
        <f>+Takvim!C17</f>
        <v>01-06-2022  / 30-06-2022</v>
      </c>
      <c r="AV8" s="3" t="str">
        <f>+Takvim!C18</f>
        <v>Haziran</v>
      </c>
      <c r="AY8" s="7" t="str">
        <f>+AU5</f>
        <v>01-03-2022  / 31-03-2022</v>
      </c>
      <c r="AZ8" s="7"/>
      <c r="BA8" s="10" t="str">
        <f>+Takvim!E11</f>
        <v>Salı</v>
      </c>
      <c r="BB8" s="10" t="str">
        <f>+Takvim!F11</f>
        <v>Çarşamba</v>
      </c>
      <c r="BC8" s="10" t="str">
        <f>+Takvim!G11</f>
        <v>Perşembe</v>
      </c>
      <c r="BD8" s="10" t="str">
        <f>+Takvim!H11</f>
        <v>Cuma</v>
      </c>
      <c r="BE8" s="10" t="str">
        <f>+Takvim!I11</f>
        <v>Cumartesi</v>
      </c>
      <c r="BF8" s="10" t="str">
        <f>+Takvim!J11</f>
        <v>Pazar</v>
      </c>
      <c r="BG8" s="10" t="str">
        <f>+Takvim!K11</f>
        <v>Pazartesi</v>
      </c>
      <c r="BH8" s="10" t="str">
        <f>+Takvim!L11</f>
        <v>Salı</v>
      </c>
      <c r="BI8" s="10" t="str">
        <f>+Takvim!M11</f>
        <v>Çarşamba</v>
      </c>
      <c r="BJ8" s="10" t="str">
        <f>+Takvim!N11</f>
        <v>Perşembe</v>
      </c>
      <c r="BK8" s="10" t="str">
        <f>+Takvim!O11</f>
        <v>Cuma</v>
      </c>
      <c r="BL8" s="10" t="str">
        <f>+Takvim!P11</f>
        <v>Cumartesi</v>
      </c>
      <c r="BM8" s="10" t="str">
        <f>+Takvim!Q11</f>
        <v>Pazar</v>
      </c>
      <c r="BN8" s="10" t="str">
        <f>+Takvim!R11</f>
        <v>Pazartesi</v>
      </c>
      <c r="BO8" s="10" t="str">
        <f>+Takvim!S11</f>
        <v>Salı</v>
      </c>
      <c r="BP8" s="10" t="str">
        <f>+Takvim!T11</f>
        <v>Çarşamba</v>
      </c>
      <c r="BQ8" s="10" t="str">
        <f>+Takvim!U11</f>
        <v>Perşembe</v>
      </c>
      <c r="BR8" s="10" t="str">
        <f>+Takvim!V11</f>
        <v>Cuma</v>
      </c>
      <c r="BS8" s="10" t="str">
        <f>+Takvim!W11</f>
        <v>Cumartesi</v>
      </c>
      <c r="BT8" s="10" t="str">
        <f>+Takvim!X11</f>
        <v>Pazar</v>
      </c>
      <c r="BU8" s="10" t="str">
        <f>+Takvim!Y11</f>
        <v>Pazartesi</v>
      </c>
      <c r="BV8" s="10" t="str">
        <f>+Takvim!Z11</f>
        <v>Salı</v>
      </c>
      <c r="BW8" s="10" t="str">
        <f>+Takvim!AA11</f>
        <v>Çarşamba</v>
      </c>
      <c r="BX8" s="10" t="str">
        <f>+Takvim!AB11</f>
        <v>Perşembe</v>
      </c>
      <c r="BY8" s="10" t="str">
        <f>+Takvim!AC11</f>
        <v>Cuma</v>
      </c>
      <c r="BZ8" s="10" t="str">
        <f>+Takvim!AD11</f>
        <v>Cumartesi</v>
      </c>
      <c r="CA8" s="10" t="str">
        <f>+Takvim!AE11</f>
        <v>Pazar</v>
      </c>
      <c r="CB8" s="10" t="str">
        <f>+Takvim!AF11</f>
        <v>Pazartesi</v>
      </c>
      <c r="CC8" s="10" t="str">
        <f>+Takvim!AG11</f>
        <v>Salı</v>
      </c>
      <c r="CD8" s="10" t="str">
        <f>+Takvim!AH11</f>
        <v>Çarşamba</v>
      </c>
      <c r="CE8" s="10" t="str">
        <f>+Takvim!AI11</f>
        <v>Perşembe</v>
      </c>
    </row>
    <row r="9" spans="40:83" ht="15" hidden="1">
      <c r="AN9" s="34">
        <f>+İsimler!C12</f>
        <v>0</v>
      </c>
      <c r="AQ9" s="34">
        <f>+İsimler!F13</f>
        <v>0</v>
      </c>
      <c r="AU9" s="3" t="str">
        <f>+Takvim!C19</f>
        <v>01-07-2022  / 37-07-2022</v>
      </c>
      <c r="AV9" s="3" t="str">
        <f>+Takvim!C20</f>
        <v>Temmuz</v>
      </c>
      <c r="AY9" s="8"/>
      <c r="AZ9" s="9" t="str">
        <f>+AV5</f>
        <v>Mart</v>
      </c>
      <c r="BA9" s="10">
        <f>+Takvim!E12</f>
        <v>1</v>
      </c>
      <c r="BB9" s="10">
        <f>+Takvim!F12</f>
        <v>2</v>
      </c>
      <c r="BC9" s="10">
        <f>+Takvim!G12</f>
        <v>3</v>
      </c>
      <c r="BD9" s="10">
        <f>+Takvim!H12</f>
        <v>4</v>
      </c>
      <c r="BE9" s="10">
        <f>+Takvim!I12</f>
        <v>5</v>
      </c>
      <c r="BF9" s="10">
        <f>+Takvim!J12</f>
        <v>6</v>
      </c>
      <c r="BG9" s="10">
        <f>+Takvim!K12</f>
        <v>7</v>
      </c>
      <c r="BH9" s="10">
        <f>+Takvim!L12</f>
        <v>8</v>
      </c>
      <c r="BI9" s="10">
        <f>+Takvim!M12</f>
        <v>9</v>
      </c>
      <c r="BJ9" s="10">
        <f>+Takvim!N12</f>
        <v>10</v>
      </c>
      <c r="BK9" s="10">
        <f>+Takvim!O12</f>
        <v>11</v>
      </c>
      <c r="BL9" s="10">
        <f>+Takvim!P12</f>
        <v>12</v>
      </c>
      <c r="BM9" s="10">
        <f>+Takvim!Q12</f>
        <v>13</v>
      </c>
      <c r="BN9" s="10">
        <f>+Takvim!R12</f>
        <v>14</v>
      </c>
      <c r="BO9" s="10">
        <f>+Takvim!S12</f>
        <v>15</v>
      </c>
      <c r="BP9" s="10">
        <f>+Takvim!T12</f>
        <v>16</v>
      </c>
      <c r="BQ9" s="10">
        <f>+Takvim!U12</f>
        <v>17</v>
      </c>
      <c r="BR9" s="10">
        <f>+Takvim!V12</f>
        <v>18</v>
      </c>
      <c r="BS9" s="10">
        <f>+Takvim!W12</f>
        <v>19</v>
      </c>
      <c r="BT9" s="10">
        <f>+Takvim!X12</f>
        <v>20</v>
      </c>
      <c r="BU9" s="10">
        <f>+Takvim!Y12</f>
        <v>21</v>
      </c>
      <c r="BV9" s="10">
        <f>+Takvim!Z12</f>
        <v>22</v>
      </c>
      <c r="BW9" s="10">
        <f>+Takvim!AA12</f>
        <v>23</v>
      </c>
      <c r="BX9" s="10">
        <f>+Takvim!AB12</f>
        <v>24</v>
      </c>
      <c r="BY9" s="10">
        <f>+Takvim!AC12</f>
        <v>25</v>
      </c>
      <c r="BZ9" s="10">
        <f>+Takvim!AD12</f>
        <v>26</v>
      </c>
      <c r="CA9" s="10">
        <f>+Takvim!AE12</f>
        <v>27</v>
      </c>
      <c r="CB9" s="10">
        <f>+Takvim!AF12</f>
        <v>28</v>
      </c>
      <c r="CC9" s="10">
        <f>+Takvim!AG12</f>
        <v>29</v>
      </c>
      <c r="CD9" s="10">
        <f>+Takvim!AH12</f>
        <v>30</v>
      </c>
      <c r="CE9" s="10">
        <f>+Takvim!AI12</f>
        <v>31</v>
      </c>
    </row>
    <row r="10" spans="40:83" ht="49.5" hidden="1">
      <c r="AN10" s="34">
        <f>+İsimler!C13</f>
        <v>0</v>
      </c>
      <c r="AU10" s="3" t="str">
        <f>+Takvim!C21</f>
        <v>01-08-2022  / 31-08-2022</v>
      </c>
      <c r="AV10" s="3" t="str">
        <f>+Takvim!C22</f>
        <v>Ağustos</v>
      </c>
      <c r="AY10" s="11" t="str">
        <f>+AU6</f>
        <v>01-04-2022  / 30-04-2022</v>
      </c>
      <c r="AZ10" s="11"/>
      <c r="BA10" s="10" t="str">
        <f>+Takvim!E13</f>
        <v>Cuma</v>
      </c>
      <c r="BB10" s="10" t="str">
        <f>+Takvim!F13</f>
        <v>Cumartesi</v>
      </c>
      <c r="BC10" s="10" t="str">
        <f>+Takvim!G13</f>
        <v>Pazar</v>
      </c>
      <c r="BD10" s="10" t="str">
        <f>+Takvim!H13</f>
        <v>Pazartesi</v>
      </c>
      <c r="BE10" s="10" t="str">
        <f>+Takvim!I13</f>
        <v>Salı</v>
      </c>
      <c r="BF10" s="10" t="str">
        <f>+Takvim!J13</f>
        <v>Çarşamba</v>
      </c>
      <c r="BG10" s="10" t="str">
        <f>+Takvim!K13</f>
        <v>Perşembe</v>
      </c>
      <c r="BH10" s="10" t="str">
        <f>+Takvim!L13</f>
        <v>Cuma</v>
      </c>
      <c r="BI10" s="10" t="str">
        <f>+Takvim!M13</f>
        <v>Cumartesi</v>
      </c>
      <c r="BJ10" s="10" t="str">
        <f>+Takvim!N13</f>
        <v>Pazar</v>
      </c>
      <c r="BK10" s="10" t="str">
        <f>+Takvim!O13</f>
        <v>Pazartesi</v>
      </c>
      <c r="BL10" s="10" t="str">
        <f>+Takvim!P13</f>
        <v>Salı</v>
      </c>
      <c r="BM10" s="10" t="str">
        <f>+Takvim!Q13</f>
        <v>Çarşamba</v>
      </c>
      <c r="BN10" s="10" t="str">
        <f>+Takvim!R13</f>
        <v>Perşembe</v>
      </c>
      <c r="BO10" s="10" t="str">
        <f>+Takvim!S13</f>
        <v>Cuma</v>
      </c>
      <c r="BP10" s="10" t="str">
        <f>+Takvim!T13</f>
        <v>Cumartesi</v>
      </c>
      <c r="BQ10" s="10" t="str">
        <f>+Takvim!U13</f>
        <v>Pazar</v>
      </c>
      <c r="BR10" s="10" t="str">
        <f>+Takvim!V13</f>
        <v>Pazartesi</v>
      </c>
      <c r="BS10" s="10" t="str">
        <f>+Takvim!W13</f>
        <v>Salı</v>
      </c>
      <c r="BT10" s="10" t="str">
        <f>+Takvim!X13</f>
        <v>Çarşamba</v>
      </c>
      <c r="BU10" s="10" t="str">
        <f>+Takvim!Y13</f>
        <v>Perşembe</v>
      </c>
      <c r="BV10" s="10" t="str">
        <f>+Takvim!Z13</f>
        <v>Cuma</v>
      </c>
      <c r="BW10" s="10" t="str">
        <f>+Takvim!AA13</f>
        <v>Cumartesi</v>
      </c>
      <c r="BX10" s="10" t="str">
        <f>+Takvim!AB13</f>
        <v>Pazar</v>
      </c>
      <c r="BY10" s="10" t="str">
        <f>+Takvim!AC13</f>
        <v>Pazartesi</v>
      </c>
      <c r="BZ10" s="10" t="str">
        <f>+Takvim!AD13</f>
        <v>Salı</v>
      </c>
      <c r="CA10" s="10" t="str">
        <f>+Takvim!AE13</f>
        <v>Çarşamba</v>
      </c>
      <c r="CB10" s="10" t="str">
        <f>+Takvim!AF13</f>
        <v>Perşembe</v>
      </c>
      <c r="CC10" s="10" t="str">
        <f>+Takvim!AG13</f>
        <v>Cuma</v>
      </c>
      <c r="CD10" s="10" t="str">
        <f>+Takvim!AH13</f>
        <v>Cumartesi</v>
      </c>
      <c r="CE10" s="10">
        <f>+Takvim!AI13</f>
        <v>0</v>
      </c>
    </row>
    <row r="11" spans="40:83" ht="15" hidden="1">
      <c r="AN11" s="34">
        <f>+İsimler!C14</f>
        <v>0</v>
      </c>
      <c r="AU11" s="3" t="str">
        <f>+Takvim!C23</f>
        <v>01-09-2022  / 30-09-2022</v>
      </c>
      <c r="AV11" s="3" t="str">
        <f>+Takvim!C24</f>
        <v>Eylül</v>
      </c>
      <c r="AY11" s="4"/>
      <c r="AZ11" s="5" t="str">
        <f>+AV6</f>
        <v>Nisan</v>
      </c>
      <c r="BA11" s="10">
        <f>+Takvim!E14</f>
        <v>1</v>
      </c>
      <c r="BB11" s="10">
        <f>+Takvim!F14</f>
        <v>2</v>
      </c>
      <c r="BC11" s="10">
        <f>+Takvim!G14</f>
        <v>3</v>
      </c>
      <c r="BD11" s="10">
        <f>+Takvim!H14</f>
        <v>4</v>
      </c>
      <c r="BE11" s="10">
        <f>+Takvim!I14</f>
        <v>5</v>
      </c>
      <c r="BF11" s="10">
        <f>+Takvim!J14</f>
        <v>6</v>
      </c>
      <c r="BG11" s="10">
        <f>+Takvim!K14</f>
        <v>7</v>
      </c>
      <c r="BH11" s="10">
        <f>+Takvim!L14</f>
        <v>8</v>
      </c>
      <c r="BI11" s="10">
        <f>+Takvim!M14</f>
        <v>9</v>
      </c>
      <c r="BJ11" s="10">
        <f>+Takvim!N14</f>
        <v>10</v>
      </c>
      <c r="BK11" s="10">
        <f>+Takvim!O14</f>
        <v>11</v>
      </c>
      <c r="BL11" s="10">
        <f>+Takvim!P14</f>
        <v>12</v>
      </c>
      <c r="BM11" s="10">
        <f>+Takvim!Q14</f>
        <v>13</v>
      </c>
      <c r="BN11" s="10">
        <f>+Takvim!R14</f>
        <v>14</v>
      </c>
      <c r="BO11" s="10">
        <f>+Takvim!S14</f>
        <v>15</v>
      </c>
      <c r="BP11" s="10">
        <f>+Takvim!T14</f>
        <v>16</v>
      </c>
      <c r="BQ11" s="10">
        <f>+Takvim!U14</f>
        <v>17</v>
      </c>
      <c r="BR11" s="10">
        <f>+Takvim!V14</f>
        <v>18</v>
      </c>
      <c r="BS11" s="10">
        <f>+Takvim!W14</f>
        <v>19</v>
      </c>
      <c r="BT11" s="10">
        <f>+Takvim!X14</f>
        <v>20</v>
      </c>
      <c r="BU11" s="10">
        <f>+Takvim!Y14</f>
        <v>21</v>
      </c>
      <c r="BV11" s="10">
        <f>+Takvim!Z14</f>
        <v>22</v>
      </c>
      <c r="BW11" s="10">
        <f>+Takvim!AA14</f>
        <v>23</v>
      </c>
      <c r="BX11" s="10">
        <f>+Takvim!AB14</f>
        <v>24</v>
      </c>
      <c r="BY11" s="10">
        <f>+Takvim!AC14</f>
        <v>25</v>
      </c>
      <c r="BZ11" s="10">
        <f>+Takvim!AD14</f>
        <v>26</v>
      </c>
      <c r="CA11" s="10">
        <f>+Takvim!AE14</f>
        <v>27</v>
      </c>
      <c r="CB11" s="10">
        <f>+Takvim!AF14</f>
        <v>28</v>
      </c>
      <c r="CC11" s="10">
        <f>+Takvim!AG14</f>
        <v>29</v>
      </c>
      <c r="CD11" s="10">
        <f>+Takvim!AH14</f>
        <v>30</v>
      </c>
      <c r="CE11" s="10">
        <f>+Takvim!AI14</f>
        <v>0</v>
      </c>
    </row>
    <row r="12" spans="40:84" ht="49.5" hidden="1">
      <c r="AN12" s="34">
        <f>+İsimler!C15</f>
        <v>0</v>
      </c>
      <c r="AU12" s="3" t="str">
        <f>+Takvim!C25</f>
        <v>01-10-2022  / 31-10-2022</v>
      </c>
      <c r="AV12" s="3" t="str">
        <f>+Takvim!C26</f>
        <v>Ekim</v>
      </c>
      <c r="AY12" s="12" t="str">
        <f>+AU7</f>
        <v>01-05-2022  / 31-05-2022</v>
      </c>
      <c r="AZ12" s="13"/>
      <c r="BA12" s="10" t="str">
        <f>+Takvim!E15</f>
        <v>Pazar</v>
      </c>
      <c r="BB12" s="10" t="str">
        <f>+Takvim!F15</f>
        <v>Pazartesi</v>
      </c>
      <c r="BC12" s="10" t="str">
        <f>+Takvim!G15</f>
        <v>Salı</v>
      </c>
      <c r="BD12" s="10" t="str">
        <f>+Takvim!H15</f>
        <v>Çarşamba</v>
      </c>
      <c r="BE12" s="10" t="str">
        <f>+Takvim!I15</f>
        <v>Perşembe</v>
      </c>
      <c r="BF12" s="10" t="str">
        <f>+Takvim!J15</f>
        <v>Cuma</v>
      </c>
      <c r="BG12" s="10" t="str">
        <f>+Takvim!K15</f>
        <v>Cumartesi</v>
      </c>
      <c r="BH12" s="10" t="str">
        <f>+Takvim!L15</f>
        <v>Pazar</v>
      </c>
      <c r="BI12" s="10" t="str">
        <f>+Takvim!M15</f>
        <v>Pazartesi</v>
      </c>
      <c r="BJ12" s="10" t="str">
        <f>+Takvim!N15</f>
        <v>Salı</v>
      </c>
      <c r="BK12" s="10" t="str">
        <f>+Takvim!O15</f>
        <v>Çarşamba</v>
      </c>
      <c r="BL12" s="10" t="str">
        <f>+Takvim!P15</f>
        <v>Perşembe</v>
      </c>
      <c r="BM12" s="10" t="str">
        <f>+Takvim!Q15</f>
        <v>Cuma</v>
      </c>
      <c r="BN12" s="10" t="str">
        <f>+Takvim!R15</f>
        <v>Cumartesi</v>
      </c>
      <c r="BO12" s="10" t="str">
        <f>+Takvim!S15</f>
        <v>Pazar</v>
      </c>
      <c r="BP12" s="10" t="str">
        <f>+Takvim!T15</f>
        <v>Pazartesi</v>
      </c>
      <c r="BQ12" s="10" t="str">
        <f>+Takvim!U15</f>
        <v>Salı</v>
      </c>
      <c r="BR12" s="10" t="str">
        <f>+Takvim!V15</f>
        <v>Çarşamba</v>
      </c>
      <c r="BS12" s="10" t="str">
        <f>+Takvim!W15</f>
        <v>Perşembe</v>
      </c>
      <c r="BT12" s="10" t="str">
        <f>+Takvim!X15</f>
        <v>Cuma</v>
      </c>
      <c r="BU12" s="10" t="str">
        <f>+Takvim!Y15</f>
        <v>Cumartesi</v>
      </c>
      <c r="BV12" s="10" t="str">
        <f>+Takvim!Z15</f>
        <v>Pazar</v>
      </c>
      <c r="BW12" s="10" t="str">
        <f>+Takvim!AA15</f>
        <v>Pazartesi</v>
      </c>
      <c r="BX12" s="10" t="str">
        <f>+Takvim!AB15</f>
        <v>Salı</v>
      </c>
      <c r="BY12" s="10" t="str">
        <f>+Takvim!AC15</f>
        <v>Çarşamba</v>
      </c>
      <c r="BZ12" s="10" t="str">
        <f>+Takvim!AD15</f>
        <v>Perşembe</v>
      </c>
      <c r="CA12" s="10" t="str">
        <f>+Takvim!AE15</f>
        <v>Cuma</v>
      </c>
      <c r="CB12" s="10" t="str">
        <f>+Takvim!AF15</f>
        <v>Cumartesi</v>
      </c>
      <c r="CC12" s="10" t="str">
        <f>+Takvim!AG15</f>
        <v>Pazar</v>
      </c>
      <c r="CD12" s="10" t="str">
        <f>+Takvim!AH15</f>
        <v>Pazartesi</v>
      </c>
      <c r="CE12" s="10" t="str">
        <f>+Takvim!AI15</f>
        <v>Salı</v>
      </c>
      <c r="CF12" s="55"/>
    </row>
    <row r="13" spans="40:83" ht="15" hidden="1">
      <c r="AN13" s="34">
        <f>+İsimler!C16</f>
        <v>0</v>
      </c>
      <c r="AU13" s="3" t="str">
        <f>+Takvim!C27</f>
        <v>01-11-2022  / 30-11-2022</v>
      </c>
      <c r="AV13" s="3" t="str">
        <f>+Takvim!C28</f>
        <v>Kasım</v>
      </c>
      <c r="AY13" s="14"/>
      <c r="AZ13" s="13" t="str">
        <f>+AV7</f>
        <v>Mayıs</v>
      </c>
      <c r="BA13" s="10">
        <f>+Takvim!E16</f>
        <v>1</v>
      </c>
      <c r="BB13" s="10">
        <f>+Takvim!F16</f>
        <v>2</v>
      </c>
      <c r="BC13" s="10">
        <f>+Takvim!G16</f>
        <v>3</v>
      </c>
      <c r="BD13" s="10">
        <f>+Takvim!H16</f>
        <v>4</v>
      </c>
      <c r="BE13" s="10">
        <f>+Takvim!I16</f>
        <v>5</v>
      </c>
      <c r="BF13" s="10">
        <f>+Takvim!J16</f>
        <v>6</v>
      </c>
      <c r="BG13" s="10">
        <f>+Takvim!K16</f>
        <v>7</v>
      </c>
      <c r="BH13" s="10">
        <f>+Takvim!L16</f>
        <v>8</v>
      </c>
      <c r="BI13" s="10">
        <f>+Takvim!M16</f>
        <v>9</v>
      </c>
      <c r="BJ13" s="10">
        <f>+Takvim!N16</f>
        <v>10</v>
      </c>
      <c r="BK13" s="10">
        <f>+Takvim!O16</f>
        <v>11</v>
      </c>
      <c r="BL13" s="10">
        <f>+Takvim!P16</f>
        <v>12</v>
      </c>
      <c r="BM13" s="10">
        <f>+Takvim!Q16</f>
        <v>13</v>
      </c>
      <c r="BN13" s="10">
        <f>+Takvim!R16</f>
        <v>14</v>
      </c>
      <c r="BO13" s="10">
        <f>+Takvim!S16</f>
        <v>15</v>
      </c>
      <c r="BP13" s="10">
        <f>+Takvim!T16</f>
        <v>16</v>
      </c>
      <c r="BQ13" s="10">
        <f>+Takvim!U16</f>
        <v>17</v>
      </c>
      <c r="BR13" s="10">
        <f>+Takvim!V16</f>
        <v>18</v>
      </c>
      <c r="BS13" s="10">
        <f>+Takvim!W16</f>
        <v>19</v>
      </c>
      <c r="BT13" s="10">
        <f>+Takvim!X16</f>
        <v>20</v>
      </c>
      <c r="BU13" s="10">
        <f>+Takvim!Y16</f>
        <v>21</v>
      </c>
      <c r="BV13" s="10">
        <f>+Takvim!Z16</f>
        <v>22</v>
      </c>
      <c r="BW13" s="10">
        <f>+Takvim!AA16</f>
        <v>23</v>
      </c>
      <c r="BX13" s="10">
        <f>+Takvim!AB16</f>
        <v>24</v>
      </c>
      <c r="BY13" s="10">
        <f>+Takvim!AC16</f>
        <v>25</v>
      </c>
      <c r="BZ13" s="10">
        <f>+Takvim!AD16</f>
        <v>26</v>
      </c>
      <c r="CA13" s="10">
        <f>+Takvim!AE16</f>
        <v>27</v>
      </c>
      <c r="CB13" s="10">
        <f>+Takvim!AF16</f>
        <v>28</v>
      </c>
      <c r="CC13" s="10">
        <f>+Takvim!AG16</f>
        <v>29</v>
      </c>
      <c r="CD13" s="10">
        <f>+Takvim!AH16</f>
        <v>30</v>
      </c>
      <c r="CE13" s="10">
        <f>+Takvim!AI16</f>
        <v>31</v>
      </c>
    </row>
    <row r="14" spans="40:83" ht="49.5" hidden="1">
      <c r="AN14" s="34">
        <f>+İsimler!C17</f>
        <v>0</v>
      </c>
      <c r="AU14" s="3" t="str">
        <f>+Takvim!C29</f>
        <v>01-12-2022  / 31-12-2022</v>
      </c>
      <c r="AV14" s="3" t="str">
        <f>+Takvim!C30</f>
        <v>Aralık</v>
      </c>
      <c r="AY14" s="11" t="str">
        <f>+AU8</f>
        <v>01-06-2022  / 30-06-2022</v>
      </c>
      <c r="AZ14" s="5"/>
      <c r="BA14" s="10" t="str">
        <f>+Takvim!E17</f>
        <v>Çarşamba</v>
      </c>
      <c r="BB14" s="10" t="str">
        <f>+Takvim!F17</f>
        <v>Perşembe</v>
      </c>
      <c r="BC14" s="10" t="str">
        <f>+Takvim!G17</f>
        <v>Cuma</v>
      </c>
      <c r="BD14" s="10" t="str">
        <f>+Takvim!H17</f>
        <v>Cumartesi</v>
      </c>
      <c r="BE14" s="10" t="str">
        <f>+Takvim!I17</f>
        <v>Pazar</v>
      </c>
      <c r="BF14" s="10" t="str">
        <f>+Takvim!J17</f>
        <v>Pazartesi</v>
      </c>
      <c r="BG14" s="10" t="str">
        <f>+Takvim!K17</f>
        <v>Salı</v>
      </c>
      <c r="BH14" s="10" t="str">
        <f>+Takvim!L17</f>
        <v>Çarşamba</v>
      </c>
      <c r="BI14" s="10" t="str">
        <f>+Takvim!M17</f>
        <v>Perşembe</v>
      </c>
      <c r="BJ14" s="10" t="str">
        <f>+Takvim!N17</f>
        <v>Cuma</v>
      </c>
      <c r="BK14" s="10" t="str">
        <f>+Takvim!O17</f>
        <v>Cumartesi</v>
      </c>
      <c r="BL14" s="10" t="str">
        <f>+Takvim!P17</f>
        <v>Pazar</v>
      </c>
      <c r="BM14" s="10" t="str">
        <f>+Takvim!Q17</f>
        <v>Pazartesi</v>
      </c>
      <c r="BN14" s="10" t="str">
        <f>+Takvim!R17</f>
        <v>Salı</v>
      </c>
      <c r="BO14" s="10" t="str">
        <f>+Takvim!S17</f>
        <v>Çarşamba</v>
      </c>
      <c r="BP14" s="10" t="str">
        <f>+Takvim!T17</f>
        <v>Perşembe</v>
      </c>
      <c r="BQ14" s="10" t="str">
        <f>+Takvim!U17</f>
        <v>Cuma</v>
      </c>
      <c r="BR14" s="10" t="str">
        <f>+Takvim!V17</f>
        <v>Cumartesi</v>
      </c>
      <c r="BS14" s="10" t="str">
        <f>+Takvim!W17</f>
        <v>Pazar</v>
      </c>
      <c r="BT14" s="10" t="str">
        <f>+Takvim!X17</f>
        <v>Pazartesi</v>
      </c>
      <c r="BU14" s="10" t="str">
        <f>+Takvim!Y17</f>
        <v>Salı</v>
      </c>
      <c r="BV14" s="10" t="str">
        <f>+Takvim!Z17</f>
        <v>Çarşamba</v>
      </c>
      <c r="BW14" s="10" t="str">
        <f>+Takvim!AA17</f>
        <v>Perşembe</v>
      </c>
      <c r="BX14" s="10" t="str">
        <f>+Takvim!AB17</f>
        <v>Cuma</v>
      </c>
      <c r="BY14" s="10" t="str">
        <f>+Takvim!AC17</f>
        <v>Cumartesi</v>
      </c>
      <c r="BZ14" s="10" t="str">
        <f>+Takvim!AD17</f>
        <v>Pazar</v>
      </c>
      <c r="CA14" s="10" t="str">
        <f>+Takvim!AE17</f>
        <v>Pazartesi</v>
      </c>
      <c r="CB14" s="10" t="str">
        <f>+Takvim!AF17</f>
        <v>Salı</v>
      </c>
      <c r="CC14" s="10" t="str">
        <f>+Takvim!AG17</f>
        <v>Çarşamba</v>
      </c>
      <c r="CD14" s="10" t="str">
        <f>+Takvim!AH17</f>
        <v>Perşembe</v>
      </c>
      <c r="CE14" s="10">
        <f>+Takvim!AI17</f>
        <v>0</v>
      </c>
    </row>
    <row r="15" spans="40:83" ht="15" hidden="1">
      <c r="AN15" s="34">
        <f>+İsimler!C18</f>
        <v>0</v>
      </c>
      <c r="AU15" s="3"/>
      <c r="AV15" s="3"/>
      <c r="AY15" s="11"/>
      <c r="AZ15" s="15" t="str">
        <f>+AV8</f>
        <v>Haziran</v>
      </c>
      <c r="BA15" s="10">
        <f>+Takvim!E18</f>
        <v>1</v>
      </c>
      <c r="BB15" s="10">
        <f>+Takvim!F18</f>
        <v>2</v>
      </c>
      <c r="BC15" s="10">
        <f>+Takvim!G18</f>
        <v>3</v>
      </c>
      <c r="BD15" s="10">
        <f>+Takvim!H18</f>
        <v>4</v>
      </c>
      <c r="BE15" s="10">
        <f>+Takvim!I18</f>
        <v>5</v>
      </c>
      <c r="BF15" s="10">
        <f>+Takvim!J18</f>
        <v>6</v>
      </c>
      <c r="BG15" s="10">
        <f>+Takvim!K18</f>
        <v>7</v>
      </c>
      <c r="BH15" s="10">
        <f>+Takvim!L18</f>
        <v>8</v>
      </c>
      <c r="BI15" s="10">
        <f>+Takvim!M18</f>
        <v>9</v>
      </c>
      <c r="BJ15" s="10">
        <f>+Takvim!N18</f>
        <v>10</v>
      </c>
      <c r="BK15" s="10">
        <f>+Takvim!O18</f>
        <v>11</v>
      </c>
      <c r="BL15" s="10">
        <f>+Takvim!P18</f>
        <v>12</v>
      </c>
      <c r="BM15" s="10">
        <f>+Takvim!Q18</f>
        <v>13</v>
      </c>
      <c r="BN15" s="10">
        <f>+Takvim!R18</f>
        <v>14</v>
      </c>
      <c r="BO15" s="10">
        <f>+Takvim!S18</f>
        <v>15</v>
      </c>
      <c r="BP15" s="10">
        <f>+Takvim!T18</f>
        <v>16</v>
      </c>
      <c r="BQ15" s="10">
        <f>+Takvim!U18</f>
        <v>17</v>
      </c>
      <c r="BR15" s="10">
        <f>+Takvim!V18</f>
        <v>18</v>
      </c>
      <c r="BS15" s="10">
        <f>+Takvim!W18</f>
        <v>19</v>
      </c>
      <c r="BT15" s="10">
        <f>+Takvim!X18</f>
        <v>20</v>
      </c>
      <c r="BU15" s="10">
        <f>+Takvim!Y18</f>
        <v>21</v>
      </c>
      <c r="BV15" s="10">
        <f>+Takvim!Z18</f>
        <v>22</v>
      </c>
      <c r="BW15" s="10">
        <f>+Takvim!AA18</f>
        <v>23</v>
      </c>
      <c r="BX15" s="10">
        <f>+Takvim!AB18</f>
        <v>24</v>
      </c>
      <c r="BY15" s="10">
        <f>+Takvim!AC18</f>
        <v>25</v>
      </c>
      <c r="BZ15" s="10">
        <f>+Takvim!AD18</f>
        <v>26</v>
      </c>
      <c r="CA15" s="10">
        <f>+Takvim!AE18</f>
        <v>27</v>
      </c>
      <c r="CB15" s="10">
        <f>+Takvim!AF18</f>
        <v>28</v>
      </c>
      <c r="CC15" s="10">
        <f>+Takvim!AG18</f>
        <v>29</v>
      </c>
      <c r="CD15" s="10">
        <f>+Takvim!AH18</f>
        <v>30</v>
      </c>
      <c r="CE15" s="10">
        <f>+Takvim!AI18</f>
        <v>0</v>
      </c>
    </row>
    <row r="16" spans="40:83" ht="49.5" hidden="1">
      <c r="AN16" s="34">
        <f>+İsimler!C19</f>
        <v>0</v>
      </c>
      <c r="AY16" s="7" t="str">
        <f>+AU9</f>
        <v>01-07-2022  / 37-07-2022</v>
      </c>
      <c r="AZ16" s="56"/>
      <c r="BA16" s="10" t="str">
        <f>+Takvim!E19</f>
        <v>Cuma</v>
      </c>
      <c r="BB16" s="10" t="str">
        <f>+Takvim!F19</f>
        <v>Cumartesi</v>
      </c>
      <c r="BC16" s="10" t="str">
        <f>+Takvim!G19</f>
        <v>Pazar</v>
      </c>
      <c r="BD16" s="10" t="str">
        <f>+Takvim!H19</f>
        <v>Pazartesi</v>
      </c>
      <c r="BE16" s="10" t="str">
        <f>+Takvim!I19</f>
        <v>Salı</v>
      </c>
      <c r="BF16" s="10" t="str">
        <f>+Takvim!J19</f>
        <v>Çarşamba</v>
      </c>
      <c r="BG16" s="10" t="str">
        <f>+Takvim!K19</f>
        <v>Perşembe</v>
      </c>
      <c r="BH16" s="10" t="str">
        <f>+Takvim!L19</f>
        <v>Cuma</v>
      </c>
      <c r="BI16" s="10" t="str">
        <f>+Takvim!M19</f>
        <v>Cumartesi</v>
      </c>
      <c r="BJ16" s="10" t="str">
        <f>+Takvim!N19</f>
        <v>Pazar</v>
      </c>
      <c r="BK16" s="10" t="str">
        <f>+Takvim!O19</f>
        <v>Pazartesi</v>
      </c>
      <c r="BL16" s="10" t="str">
        <f>+Takvim!P19</f>
        <v>Salı</v>
      </c>
      <c r="BM16" s="10" t="str">
        <f>+Takvim!Q19</f>
        <v>Çarşamba</v>
      </c>
      <c r="BN16" s="10" t="str">
        <f>+Takvim!R19</f>
        <v>Perşembe</v>
      </c>
      <c r="BO16" s="10" t="str">
        <f>+Takvim!S19</f>
        <v>Cuma</v>
      </c>
      <c r="BP16" s="10" t="str">
        <f>+Takvim!T19</f>
        <v>Cumartesi</v>
      </c>
      <c r="BQ16" s="10" t="str">
        <f>+Takvim!U19</f>
        <v>Pazar</v>
      </c>
      <c r="BR16" s="10" t="str">
        <f>+Takvim!V19</f>
        <v>Pazartesi</v>
      </c>
      <c r="BS16" s="10" t="str">
        <f>+Takvim!W19</f>
        <v>Salı</v>
      </c>
      <c r="BT16" s="10" t="str">
        <f>+Takvim!X19</f>
        <v>Çarşamba</v>
      </c>
      <c r="BU16" s="10" t="str">
        <f>+Takvim!Y19</f>
        <v>Perşembe</v>
      </c>
      <c r="BV16" s="10" t="str">
        <f>+Takvim!Z19</f>
        <v>Cuma</v>
      </c>
      <c r="BW16" s="10" t="str">
        <f>+Takvim!AA19</f>
        <v>Cumartesi</v>
      </c>
      <c r="BX16" s="10" t="str">
        <f>+Takvim!AB19</f>
        <v>Pazar</v>
      </c>
      <c r="BY16" s="10" t="str">
        <f>+Takvim!AC19</f>
        <v>Pazartesi</v>
      </c>
      <c r="BZ16" s="10" t="str">
        <f>+Takvim!AD19</f>
        <v>Salı</v>
      </c>
      <c r="CA16" s="10" t="str">
        <f>+Takvim!AE19</f>
        <v>Çarşamba</v>
      </c>
      <c r="CB16" s="10" t="str">
        <f>+Takvim!AF19</f>
        <v>Perşembe</v>
      </c>
      <c r="CC16" s="10" t="str">
        <f>+Takvim!AG19</f>
        <v>Cuma</v>
      </c>
      <c r="CD16" s="10" t="str">
        <f>+Takvim!AH19</f>
        <v>Cumartesi</v>
      </c>
      <c r="CE16" s="10" t="str">
        <f>+Takvim!AI19</f>
        <v>Pazar</v>
      </c>
    </row>
    <row r="17" spans="40:83" ht="15" hidden="1">
      <c r="AN17" s="34">
        <f>+İsimler!C20</f>
        <v>0</v>
      </c>
      <c r="AY17" s="8"/>
      <c r="AZ17" s="9" t="str">
        <f>+AV9</f>
        <v>Temmuz</v>
      </c>
      <c r="BA17" s="10">
        <f>+Takvim!E20</f>
        <v>1</v>
      </c>
      <c r="BB17" s="10">
        <f>+Takvim!F20</f>
        <v>2</v>
      </c>
      <c r="BC17" s="10">
        <f>+Takvim!G20</f>
        <v>3</v>
      </c>
      <c r="BD17" s="10">
        <f>+Takvim!H20</f>
        <v>4</v>
      </c>
      <c r="BE17" s="10">
        <f>+Takvim!I20</f>
        <v>5</v>
      </c>
      <c r="BF17" s="10">
        <f>+Takvim!J20</f>
        <v>6</v>
      </c>
      <c r="BG17" s="10">
        <f>+Takvim!K20</f>
        <v>7</v>
      </c>
      <c r="BH17" s="10">
        <f>+Takvim!L20</f>
        <v>8</v>
      </c>
      <c r="BI17" s="10">
        <f>+Takvim!M20</f>
        <v>9</v>
      </c>
      <c r="BJ17" s="10">
        <f>+Takvim!N20</f>
        <v>10</v>
      </c>
      <c r="BK17" s="10">
        <f>+Takvim!O20</f>
        <v>11</v>
      </c>
      <c r="BL17" s="10">
        <f>+Takvim!P20</f>
        <v>12</v>
      </c>
      <c r="BM17" s="10">
        <f>+Takvim!Q20</f>
        <v>13</v>
      </c>
      <c r="BN17" s="10">
        <f>+Takvim!R20</f>
        <v>14</v>
      </c>
      <c r="BO17" s="10">
        <f>+Takvim!S20</f>
        <v>15</v>
      </c>
      <c r="BP17" s="10">
        <f>+Takvim!T20</f>
        <v>16</v>
      </c>
      <c r="BQ17" s="10">
        <f>+Takvim!U20</f>
        <v>17</v>
      </c>
      <c r="BR17" s="10">
        <f>+Takvim!V20</f>
        <v>18</v>
      </c>
      <c r="BS17" s="10">
        <f>+Takvim!W20</f>
        <v>19</v>
      </c>
      <c r="BT17" s="10">
        <f>+Takvim!X20</f>
        <v>20</v>
      </c>
      <c r="BU17" s="10">
        <f>+Takvim!Y20</f>
        <v>21</v>
      </c>
      <c r="BV17" s="10">
        <f>+Takvim!Z20</f>
        <v>22</v>
      </c>
      <c r="BW17" s="10">
        <f>+Takvim!AA20</f>
        <v>23</v>
      </c>
      <c r="BX17" s="10">
        <f>+Takvim!AB20</f>
        <v>24</v>
      </c>
      <c r="BY17" s="10">
        <f>+Takvim!AC20</f>
        <v>25</v>
      </c>
      <c r="BZ17" s="10">
        <f>+Takvim!AD20</f>
        <v>26</v>
      </c>
      <c r="CA17" s="10">
        <f>+Takvim!AE20</f>
        <v>27</v>
      </c>
      <c r="CB17" s="10">
        <f>+Takvim!AF20</f>
        <v>28</v>
      </c>
      <c r="CC17" s="10">
        <f>+Takvim!AG20</f>
        <v>29</v>
      </c>
      <c r="CD17" s="10">
        <f>+Takvim!AH20</f>
        <v>30</v>
      </c>
      <c r="CE17" s="10">
        <f>+Takvim!AI20</f>
        <v>31</v>
      </c>
    </row>
    <row r="18" spans="40:83" ht="49.5" hidden="1">
      <c r="AN18" s="34">
        <f>+İsimler!C21</f>
        <v>0</v>
      </c>
      <c r="AY18" s="16" t="str">
        <f>+AU10</f>
        <v>01-08-2022  / 31-08-2022</v>
      </c>
      <c r="AZ18" s="17"/>
      <c r="BA18" s="10" t="str">
        <f>+Takvim!E21</f>
        <v>Pazartesi</v>
      </c>
      <c r="BB18" s="10" t="str">
        <f>+Takvim!F21</f>
        <v>Salı</v>
      </c>
      <c r="BC18" s="10" t="str">
        <f>+Takvim!G21</f>
        <v>Çarşamba</v>
      </c>
      <c r="BD18" s="10" t="str">
        <f>+Takvim!H21</f>
        <v>Perşembe</v>
      </c>
      <c r="BE18" s="10" t="str">
        <f>+Takvim!I21</f>
        <v>Cuma</v>
      </c>
      <c r="BF18" s="10" t="str">
        <f>+Takvim!J21</f>
        <v>Cumartesi</v>
      </c>
      <c r="BG18" s="10" t="str">
        <f>+Takvim!K21</f>
        <v>Pazar</v>
      </c>
      <c r="BH18" s="10" t="str">
        <f>+Takvim!L21</f>
        <v>Pazartesi</v>
      </c>
      <c r="BI18" s="10" t="str">
        <f>+Takvim!M21</f>
        <v>Salı</v>
      </c>
      <c r="BJ18" s="10" t="str">
        <f>+Takvim!N21</f>
        <v>Çarşamba</v>
      </c>
      <c r="BK18" s="10" t="str">
        <f>+Takvim!O21</f>
        <v>Perşembe</v>
      </c>
      <c r="BL18" s="10" t="str">
        <f>+Takvim!P21</f>
        <v>Cuma</v>
      </c>
      <c r="BM18" s="10" t="str">
        <f>+Takvim!Q21</f>
        <v>Cumartesi</v>
      </c>
      <c r="BN18" s="10" t="str">
        <f>+Takvim!R21</f>
        <v>Pazar</v>
      </c>
      <c r="BO18" s="10" t="str">
        <f>+Takvim!S21</f>
        <v>Pazartesi</v>
      </c>
      <c r="BP18" s="10" t="str">
        <f>+Takvim!T21</f>
        <v>Salı</v>
      </c>
      <c r="BQ18" s="10" t="str">
        <f>+Takvim!U21</f>
        <v>Çarşamba</v>
      </c>
      <c r="BR18" s="10" t="str">
        <f>+Takvim!V21</f>
        <v>Perşembe</v>
      </c>
      <c r="BS18" s="10" t="str">
        <f>+Takvim!W21</f>
        <v>Cuma</v>
      </c>
      <c r="BT18" s="10" t="str">
        <f>+Takvim!X21</f>
        <v>Cumartesi</v>
      </c>
      <c r="BU18" s="10" t="str">
        <f>+Takvim!Y21</f>
        <v>Pazar</v>
      </c>
      <c r="BV18" s="10" t="str">
        <f>+Takvim!Z21</f>
        <v>Pazartesi</v>
      </c>
      <c r="BW18" s="10" t="str">
        <f>+Takvim!AA21</f>
        <v>Salı</v>
      </c>
      <c r="BX18" s="10" t="str">
        <f>+Takvim!AB21</f>
        <v>Çarşamba</v>
      </c>
      <c r="BY18" s="10" t="str">
        <f>+Takvim!AC21</f>
        <v>Perşembe</v>
      </c>
      <c r="BZ18" s="10" t="str">
        <f>+Takvim!AD21</f>
        <v>Cuma</v>
      </c>
      <c r="CA18" s="10" t="str">
        <f>+Takvim!AE21</f>
        <v>Cumartesi</v>
      </c>
      <c r="CB18" s="10" t="str">
        <f>+Takvim!AF21</f>
        <v>Pazar</v>
      </c>
      <c r="CC18" s="10" t="str">
        <f>+Takvim!AG21</f>
        <v>Pazartesi</v>
      </c>
      <c r="CD18" s="10" t="str">
        <f>+Takvim!AH21</f>
        <v>Salı</v>
      </c>
      <c r="CE18" s="10" t="str">
        <f>+Takvim!AI21</f>
        <v>Çarşamba</v>
      </c>
    </row>
    <row r="19" spans="40:83" ht="15" hidden="1">
      <c r="AN19" s="34">
        <f>+İsimler!C22</f>
        <v>0</v>
      </c>
      <c r="AY19" s="18"/>
      <c r="AZ19" s="19" t="str">
        <f>+AV10</f>
        <v>Ağustos</v>
      </c>
      <c r="BA19" s="10">
        <f>+Takvim!E22</f>
        <v>1</v>
      </c>
      <c r="BB19" s="10">
        <f>+Takvim!F22</f>
        <v>2</v>
      </c>
      <c r="BC19" s="10">
        <f>+Takvim!G22</f>
        <v>3</v>
      </c>
      <c r="BD19" s="10">
        <f>+Takvim!H22</f>
        <v>4</v>
      </c>
      <c r="BE19" s="10">
        <f>+Takvim!I22</f>
        <v>5</v>
      </c>
      <c r="BF19" s="10">
        <f>+Takvim!J22</f>
        <v>6</v>
      </c>
      <c r="BG19" s="10">
        <f>+Takvim!K22</f>
        <v>7</v>
      </c>
      <c r="BH19" s="10">
        <f>+Takvim!L22</f>
        <v>8</v>
      </c>
      <c r="BI19" s="10">
        <f>+Takvim!M22</f>
        <v>9</v>
      </c>
      <c r="BJ19" s="10">
        <f>+Takvim!N22</f>
        <v>10</v>
      </c>
      <c r="BK19" s="10">
        <f>+Takvim!O22</f>
        <v>11</v>
      </c>
      <c r="BL19" s="10">
        <f>+Takvim!P22</f>
        <v>12</v>
      </c>
      <c r="BM19" s="10">
        <f>+Takvim!Q22</f>
        <v>13</v>
      </c>
      <c r="BN19" s="10">
        <f>+Takvim!R22</f>
        <v>14</v>
      </c>
      <c r="BO19" s="10">
        <f>+Takvim!S22</f>
        <v>15</v>
      </c>
      <c r="BP19" s="10">
        <f>+Takvim!T22</f>
        <v>16</v>
      </c>
      <c r="BQ19" s="10">
        <f>+Takvim!U22</f>
        <v>17</v>
      </c>
      <c r="BR19" s="10">
        <f>+Takvim!V22</f>
        <v>18</v>
      </c>
      <c r="BS19" s="10">
        <f>+Takvim!W22</f>
        <v>19</v>
      </c>
      <c r="BT19" s="10">
        <f>+Takvim!X22</f>
        <v>20</v>
      </c>
      <c r="BU19" s="10">
        <f>+Takvim!Y22</f>
        <v>21</v>
      </c>
      <c r="BV19" s="10">
        <f>+Takvim!Z22</f>
        <v>22</v>
      </c>
      <c r="BW19" s="10">
        <f>+Takvim!AA22</f>
        <v>23</v>
      </c>
      <c r="BX19" s="10">
        <f>+Takvim!AB22</f>
        <v>24</v>
      </c>
      <c r="BY19" s="10">
        <f>+Takvim!AC22</f>
        <v>25</v>
      </c>
      <c r="BZ19" s="10">
        <f>+Takvim!AD22</f>
        <v>26</v>
      </c>
      <c r="CA19" s="10">
        <f>+Takvim!AE22</f>
        <v>27</v>
      </c>
      <c r="CB19" s="10">
        <f>+Takvim!AF22</f>
        <v>28</v>
      </c>
      <c r="CC19" s="10">
        <f>+Takvim!AG22</f>
        <v>29</v>
      </c>
      <c r="CD19" s="10">
        <f>+Takvim!AH22</f>
        <v>30</v>
      </c>
      <c r="CE19" s="10">
        <f>+Takvim!AI22</f>
        <v>31</v>
      </c>
    </row>
    <row r="20" spans="40:83" ht="49.5" hidden="1">
      <c r="AN20" s="34">
        <f>+İsimler!C23</f>
        <v>0</v>
      </c>
      <c r="AY20" s="20" t="str">
        <f>+AU11</f>
        <v>01-09-2022  / 30-09-2022</v>
      </c>
      <c r="AZ20" s="21"/>
      <c r="BA20" s="10" t="str">
        <f>+Takvim!E23</f>
        <v>Perşembe</v>
      </c>
      <c r="BB20" s="10" t="str">
        <f>+Takvim!F23</f>
        <v>Cuma</v>
      </c>
      <c r="BC20" s="10" t="str">
        <f>+Takvim!G23</f>
        <v>Cumartesi</v>
      </c>
      <c r="BD20" s="10" t="str">
        <f>+Takvim!H23</f>
        <v>Pazar</v>
      </c>
      <c r="BE20" s="10" t="str">
        <f>+Takvim!I23</f>
        <v>Pazartesi</v>
      </c>
      <c r="BF20" s="10" t="str">
        <f>+Takvim!J23</f>
        <v>Salı</v>
      </c>
      <c r="BG20" s="10" t="str">
        <f>+Takvim!K23</f>
        <v>Çarşamba</v>
      </c>
      <c r="BH20" s="10" t="str">
        <f>+Takvim!L23</f>
        <v>Perşembe</v>
      </c>
      <c r="BI20" s="10" t="str">
        <f>+Takvim!M23</f>
        <v>Cuma</v>
      </c>
      <c r="BJ20" s="10" t="str">
        <f>+Takvim!N23</f>
        <v>Cumartesi</v>
      </c>
      <c r="BK20" s="10" t="str">
        <f>+Takvim!O23</f>
        <v>Pazar</v>
      </c>
      <c r="BL20" s="10" t="str">
        <f>+Takvim!P23</f>
        <v>Pazartesi</v>
      </c>
      <c r="BM20" s="10" t="str">
        <f>+Takvim!Q23</f>
        <v>Salı</v>
      </c>
      <c r="BN20" s="10" t="str">
        <f>+Takvim!R23</f>
        <v>Çarşamba</v>
      </c>
      <c r="BO20" s="10" t="str">
        <f>+Takvim!S23</f>
        <v>Perşembe</v>
      </c>
      <c r="BP20" s="10" t="str">
        <f>+Takvim!T23</f>
        <v>Cuma</v>
      </c>
      <c r="BQ20" s="10" t="str">
        <f>+Takvim!U23</f>
        <v>Cumartesi</v>
      </c>
      <c r="BR20" s="10" t="str">
        <f>+Takvim!V23</f>
        <v>Pazar</v>
      </c>
      <c r="BS20" s="10" t="str">
        <f>+Takvim!W23</f>
        <v>Pazartesi</v>
      </c>
      <c r="BT20" s="10" t="str">
        <f>+Takvim!X23</f>
        <v>Salı</v>
      </c>
      <c r="BU20" s="10" t="str">
        <f>+Takvim!Y23</f>
        <v>Çarşamba</v>
      </c>
      <c r="BV20" s="10" t="str">
        <f>+Takvim!Z23</f>
        <v>Perşembe</v>
      </c>
      <c r="BW20" s="10" t="str">
        <f>+Takvim!AA23</f>
        <v>Cuma</v>
      </c>
      <c r="BX20" s="10" t="str">
        <f>+Takvim!AB23</f>
        <v>Cumartesi</v>
      </c>
      <c r="BY20" s="10" t="str">
        <f>+Takvim!AC23</f>
        <v>Pazar</v>
      </c>
      <c r="BZ20" s="10" t="str">
        <f>+Takvim!AD23</f>
        <v>Pazartesi</v>
      </c>
      <c r="CA20" s="10" t="str">
        <f>+Takvim!AE23</f>
        <v>Salı</v>
      </c>
      <c r="CB20" s="10" t="str">
        <f>+Takvim!AF23</f>
        <v>Çarşamba</v>
      </c>
      <c r="CC20" s="10" t="str">
        <f>+Takvim!AG23</f>
        <v>Perşembe</v>
      </c>
      <c r="CD20" s="10" t="str">
        <f>+Takvim!AH23</f>
        <v>Cuma</v>
      </c>
      <c r="CE20" s="10">
        <f>+Takvim!AI23</f>
        <v>0</v>
      </c>
    </row>
    <row r="21" spans="40:83" ht="15" hidden="1">
      <c r="AN21" s="34">
        <f>+İsimler!C24</f>
        <v>0</v>
      </c>
      <c r="AY21" s="22"/>
      <c r="AZ21" s="23" t="str">
        <f>+AV11</f>
        <v>Eylül</v>
      </c>
      <c r="BA21" s="10">
        <f>+Takvim!E24</f>
        <v>1</v>
      </c>
      <c r="BB21" s="10">
        <f>+Takvim!F24</f>
        <v>2</v>
      </c>
      <c r="BC21" s="10">
        <f>+Takvim!G24</f>
        <v>3</v>
      </c>
      <c r="BD21" s="10">
        <f>+Takvim!H24</f>
        <v>4</v>
      </c>
      <c r="BE21" s="10">
        <f>+Takvim!I24</f>
        <v>5</v>
      </c>
      <c r="BF21" s="10">
        <f>+Takvim!J24</f>
        <v>6</v>
      </c>
      <c r="BG21" s="10">
        <f>+Takvim!K24</f>
        <v>7</v>
      </c>
      <c r="BH21" s="10">
        <f>+Takvim!L24</f>
        <v>8</v>
      </c>
      <c r="BI21" s="10">
        <f>+Takvim!M24</f>
        <v>9</v>
      </c>
      <c r="BJ21" s="10">
        <f>+Takvim!N24</f>
        <v>10</v>
      </c>
      <c r="BK21" s="10">
        <f>+Takvim!O24</f>
        <v>11</v>
      </c>
      <c r="BL21" s="10">
        <f>+Takvim!P24</f>
        <v>12</v>
      </c>
      <c r="BM21" s="10">
        <f>+Takvim!Q24</f>
        <v>13</v>
      </c>
      <c r="BN21" s="10">
        <f>+Takvim!R24</f>
        <v>14</v>
      </c>
      <c r="BO21" s="10">
        <f>+Takvim!S24</f>
        <v>15</v>
      </c>
      <c r="BP21" s="10">
        <f>+Takvim!T24</f>
        <v>16</v>
      </c>
      <c r="BQ21" s="10">
        <f>+Takvim!U24</f>
        <v>17</v>
      </c>
      <c r="BR21" s="10">
        <f>+Takvim!V24</f>
        <v>18</v>
      </c>
      <c r="BS21" s="10">
        <f>+Takvim!W24</f>
        <v>19</v>
      </c>
      <c r="BT21" s="10">
        <f>+Takvim!X24</f>
        <v>20</v>
      </c>
      <c r="BU21" s="10">
        <f>+Takvim!Y24</f>
        <v>21</v>
      </c>
      <c r="BV21" s="10">
        <f>+Takvim!Z24</f>
        <v>22</v>
      </c>
      <c r="BW21" s="10">
        <f>+Takvim!AA24</f>
        <v>23</v>
      </c>
      <c r="BX21" s="10">
        <f>+Takvim!AB24</f>
        <v>24</v>
      </c>
      <c r="BY21" s="10">
        <f>+Takvim!AC24</f>
        <v>25</v>
      </c>
      <c r="BZ21" s="10">
        <f>+Takvim!AD24</f>
        <v>26</v>
      </c>
      <c r="CA21" s="10">
        <f>+Takvim!AE24</f>
        <v>27</v>
      </c>
      <c r="CB21" s="10">
        <f>+Takvim!AF24</f>
        <v>28</v>
      </c>
      <c r="CC21" s="10">
        <f>+Takvim!AG24</f>
        <v>29</v>
      </c>
      <c r="CD21" s="10">
        <f>+Takvim!AH24</f>
        <v>30</v>
      </c>
      <c r="CE21" s="10">
        <f>+Takvim!AI24</f>
        <v>0</v>
      </c>
    </row>
    <row r="22" spans="51:83" ht="49.5" hidden="1">
      <c r="AY22" s="16" t="str">
        <f>+AU12</f>
        <v>01-10-2022  / 31-10-2022</v>
      </c>
      <c r="AZ22" s="17"/>
      <c r="BA22" s="10" t="str">
        <f>+Takvim!E25</f>
        <v>Cumartesi</v>
      </c>
      <c r="BB22" s="10" t="str">
        <f>+Takvim!F25</f>
        <v>Pazar</v>
      </c>
      <c r="BC22" s="10" t="str">
        <f>+Takvim!G25</f>
        <v>Pazartesi</v>
      </c>
      <c r="BD22" s="10" t="str">
        <f>+Takvim!H25</f>
        <v>Salı</v>
      </c>
      <c r="BE22" s="10" t="str">
        <f>+Takvim!I25</f>
        <v>Çarşamba</v>
      </c>
      <c r="BF22" s="10" t="str">
        <f>+Takvim!J25</f>
        <v>Perşembe</v>
      </c>
      <c r="BG22" s="10" t="str">
        <f>+Takvim!K25</f>
        <v>Cuma</v>
      </c>
      <c r="BH22" s="10" t="str">
        <f>+Takvim!L25</f>
        <v>Cumartesi</v>
      </c>
      <c r="BI22" s="10" t="str">
        <f>+Takvim!M25</f>
        <v>Pazar</v>
      </c>
      <c r="BJ22" s="10" t="str">
        <f>+Takvim!N25</f>
        <v>Pazartesi</v>
      </c>
      <c r="BK22" s="10" t="str">
        <f>+Takvim!O25</f>
        <v>Salı</v>
      </c>
      <c r="BL22" s="10" t="str">
        <f>+Takvim!P25</f>
        <v>Çarşamba</v>
      </c>
      <c r="BM22" s="10" t="str">
        <f>+Takvim!Q25</f>
        <v>Perşembe</v>
      </c>
      <c r="BN22" s="10" t="str">
        <f>+Takvim!R25</f>
        <v>Cuma</v>
      </c>
      <c r="BO22" s="10" t="str">
        <f>+Takvim!S25</f>
        <v>Cumartesi</v>
      </c>
      <c r="BP22" s="10" t="str">
        <f>+Takvim!T25</f>
        <v>Pazar</v>
      </c>
      <c r="BQ22" s="10" t="str">
        <f>+Takvim!U25</f>
        <v>Pazartesi</v>
      </c>
      <c r="BR22" s="10" t="str">
        <f>+Takvim!V25</f>
        <v>Salı</v>
      </c>
      <c r="BS22" s="10" t="str">
        <f>+Takvim!W25</f>
        <v>Çarşamba</v>
      </c>
      <c r="BT22" s="10" t="str">
        <f>+Takvim!X25</f>
        <v>Perşembe</v>
      </c>
      <c r="BU22" s="10" t="str">
        <f>+Takvim!Y25</f>
        <v>Cuma</v>
      </c>
      <c r="BV22" s="10" t="str">
        <f>+Takvim!Z25</f>
        <v>Cumartesi</v>
      </c>
      <c r="BW22" s="10" t="str">
        <f>+Takvim!AA25</f>
        <v>Pazar</v>
      </c>
      <c r="BX22" s="10" t="str">
        <f>+Takvim!AB25</f>
        <v>Pazartesi</v>
      </c>
      <c r="BY22" s="10" t="str">
        <f>+Takvim!AC25</f>
        <v>Salı</v>
      </c>
      <c r="BZ22" s="10" t="str">
        <f>+Takvim!AD25</f>
        <v>Çarşamba</v>
      </c>
      <c r="CA22" s="10" t="str">
        <f>+Takvim!AE25</f>
        <v>Perşembe</v>
      </c>
      <c r="CB22" s="10" t="str">
        <f>+Takvim!AF25</f>
        <v>Cuma</v>
      </c>
      <c r="CC22" s="10" t="str">
        <f>+Takvim!AG25</f>
        <v>Cumartesi</v>
      </c>
      <c r="CD22" s="10" t="str">
        <f>+Takvim!AH25</f>
        <v>Pazar</v>
      </c>
      <c r="CE22" s="10" t="str">
        <f>+Takvim!AI25</f>
        <v>Pazartesi</v>
      </c>
    </row>
    <row r="23" spans="51:83" ht="15" hidden="1">
      <c r="AY23" s="18"/>
      <c r="AZ23" s="19" t="str">
        <f>+AV12</f>
        <v>Ekim</v>
      </c>
      <c r="BA23" s="10">
        <f>+Takvim!E26</f>
        <v>1</v>
      </c>
      <c r="BB23" s="10">
        <f>+Takvim!F26</f>
        <v>2</v>
      </c>
      <c r="BC23" s="10">
        <f>+Takvim!G26</f>
        <v>3</v>
      </c>
      <c r="BD23" s="10">
        <f>+Takvim!H26</f>
        <v>4</v>
      </c>
      <c r="BE23" s="10">
        <f>+Takvim!I26</f>
        <v>5</v>
      </c>
      <c r="BF23" s="10">
        <f>+Takvim!J26</f>
        <v>6</v>
      </c>
      <c r="BG23" s="10">
        <f>+Takvim!K26</f>
        <v>7</v>
      </c>
      <c r="BH23" s="10">
        <f>+Takvim!L26</f>
        <v>8</v>
      </c>
      <c r="BI23" s="10">
        <f>+Takvim!M26</f>
        <v>9</v>
      </c>
      <c r="BJ23" s="10">
        <f>+Takvim!N26</f>
        <v>10</v>
      </c>
      <c r="BK23" s="10">
        <f>+Takvim!O26</f>
        <v>11</v>
      </c>
      <c r="BL23" s="10">
        <f>+Takvim!P26</f>
        <v>12</v>
      </c>
      <c r="BM23" s="10">
        <f>+Takvim!Q26</f>
        <v>13</v>
      </c>
      <c r="BN23" s="10">
        <f>+Takvim!R26</f>
        <v>14</v>
      </c>
      <c r="BO23" s="10">
        <f>+Takvim!S26</f>
        <v>15</v>
      </c>
      <c r="BP23" s="10">
        <f>+Takvim!T26</f>
        <v>16</v>
      </c>
      <c r="BQ23" s="10">
        <f>+Takvim!U26</f>
        <v>17</v>
      </c>
      <c r="BR23" s="10">
        <f>+Takvim!V26</f>
        <v>18</v>
      </c>
      <c r="BS23" s="10">
        <f>+Takvim!W26</f>
        <v>19</v>
      </c>
      <c r="BT23" s="10">
        <f>+Takvim!X26</f>
        <v>20</v>
      </c>
      <c r="BU23" s="10">
        <f>+Takvim!Y26</f>
        <v>21</v>
      </c>
      <c r="BV23" s="10">
        <f>+Takvim!Z26</f>
        <v>22</v>
      </c>
      <c r="BW23" s="10">
        <f>+Takvim!AA26</f>
        <v>23</v>
      </c>
      <c r="BX23" s="10">
        <f>+Takvim!AB26</f>
        <v>24</v>
      </c>
      <c r="BY23" s="10">
        <f>+Takvim!AC26</f>
        <v>25</v>
      </c>
      <c r="BZ23" s="10">
        <f>+Takvim!AD26</f>
        <v>26</v>
      </c>
      <c r="CA23" s="10">
        <f>+Takvim!AE26</f>
        <v>27</v>
      </c>
      <c r="CB23" s="10">
        <f>+Takvim!AF26</f>
        <v>28</v>
      </c>
      <c r="CC23" s="10">
        <f>+Takvim!AG26</f>
        <v>29</v>
      </c>
      <c r="CD23" s="10">
        <f>+Takvim!AH26</f>
        <v>30</v>
      </c>
      <c r="CE23" s="10">
        <f>+Takvim!AI26</f>
        <v>31</v>
      </c>
    </row>
    <row r="24" spans="51:83" ht="49.5" hidden="1">
      <c r="AY24" s="20" t="str">
        <f>+AU13</f>
        <v>01-11-2022  / 30-11-2022</v>
      </c>
      <c r="AZ24" s="57"/>
      <c r="BA24" s="10" t="str">
        <f>+Takvim!E27</f>
        <v>Salı</v>
      </c>
      <c r="BB24" s="10" t="str">
        <f>+Takvim!F27</f>
        <v>Çarşamba</v>
      </c>
      <c r="BC24" s="10" t="str">
        <f>+Takvim!G27</f>
        <v>Perşembe</v>
      </c>
      <c r="BD24" s="10" t="str">
        <f>+Takvim!H27</f>
        <v>Cuma</v>
      </c>
      <c r="BE24" s="10" t="str">
        <f>+Takvim!I27</f>
        <v>Cumartesi</v>
      </c>
      <c r="BF24" s="10" t="str">
        <f>+Takvim!J27</f>
        <v>Pazar</v>
      </c>
      <c r="BG24" s="10" t="str">
        <f>+Takvim!K27</f>
        <v>Pazartesi</v>
      </c>
      <c r="BH24" s="10" t="str">
        <f>+Takvim!L27</f>
        <v>Salı</v>
      </c>
      <c r="BI24" s="10" t="str">
        <f>+Takvim!M27</f>
        <v>Çarşamba</v>
      </c>
      <c r="BJ24" s="10" t="str">
        <f>+Takvim!N27</f>
        <v>Perşembe</v>
      </c>
      <c r="BK24" s="10" t="str">
        <f>+Takvim!O27</f>
        <v>Cuma</v>
      </c>
      <c r="BL24" s="10" t="str">
        <f>+Takvim!P27</f>
        <v>Cumartesi</v>
      </c>
      <c r="BM24" s="10" t="str">
        <f>+Takvim!Q27</f>
        <v>Pazar</v>
      </c>
      <c r="BN24" s="10" t="str">
        <f>+Takvim!R27</f>
        <v>Pazartesi</v>
      </c>
      <c r="BO24" s="10" t="str">
        <f>+Takvim!S27</f>
        <v>Salı</v>
      </c>
      <c r="BP24" s="10" t="str">
        <f>+Takvim!T27</f>
        <v>Çarşamba</v>
      </c>
      <c r="BQ24" s="10" t="str">
        <f>+Takvim!U27</f>
        <v>Perşembe</v>
      </c>
      <c r="BR24" s="10" t="str">
        <f>+Takvim!V27</f>
        <v>Cuma</v>
      </c>
      <c r="BS24" s="10" t="str">
        <f>+Takvim!W27</f>
        <v>Cumartesi</v>
      </c>
      <c r="BT24" s="10" t="str">
        <f>+Takvim!X27</f>
        <v>Pazar</v>
      </c>
      <c r="BU24" s="10" t="str">
        <f>+Takvim!Y27</f>
        <v>Pazartesi</v>
      </c>
      <c r="BV24" s="10" t="str">
        <f>+Takvim!Z27</f>
        <v>Salı</v>
      </c>
      <c r="BW24" s="10" t="str">
        <f>+Takvim!AA27</f>
        <v>Çarşamba</v>
      </c>
      <c r="BX24" s="10" t="str">
        <f>+Takvim!AB27</f>
        <v>Perşembe</v>
      </c>
      <c r="BY24" s="10" t="str">
        <f>+Takvim!AC27</f>
        <v>Cuma</v>
      </c>
      <c r="BZ24" s="10" t="str">
        <f>+Takvim!AD27</f>
        <v>Cumartesi</v>
      </c>
      <c r="CA24" s="10" t="str">
        <f>+Takvim!AE27</f>
        <v>Pazar</v>
      </c>
      <c r="CB24" s="10" t="str">
        <f>+Takvim!AF27</f>
        <v>Pazartesi</v>
      </c>
      <c r="CC24" s="10" t="str">
        <f>+Takvim!AG27</f>
        <v>Salı</v>
      </c>
      <c r="CD24" s="10" t="str">
        <f>+Takvim!AH27</f>
        <v>Çarşamba</v>
      </c>
      <c r="CE24" s="10">
        <f>+Takvim!AI27</f>
        <v>0</v>
      </c>
    </row>
    <row r="25" spans="51:83" ht="15" hidden="1">
      <c r="AY25" s="22"/>
      <c r="AZ25" s="23" t="str">
        <f>+AV13</f>
        <v>Kasım</v>
      </c>
      <c r="BA25" s="10">
        <f>+Takvim!E28</f>
        <v>1</v>
      </c>
      <c r="BB25" s="10">
        <f>+Takvim!F28</f>
        <v>2</v>
      </c>
      <c r="BC25" s="10">
        <f>+Takvim!G28</f>
        <v>3</v>
      </c>
      <c r="BD25" s="10">
        <f>+Takvim!H28</f>
        <v>4</v>
      </c>
      <c r="BE25" s="10">
        <f>+Takvim!I28</f>
        <v>5</v>
      </c>
      <c r="BF25" s="10">
        <f>+Takvim!J28</f>
        <v>6</v>
      </c>
      <c r="BG25" s="10">
        <f>+Takvim!K28</f>
        <v>7</v>
      </c>
      <c r="BH25" s="10">
        <f>+Takvim!L28</f>
        <v>8</v>
      </c>
      <c r="BI25" s="10">
        <f>+Takvim!M28</f>
        <v>9</v>
      </c>
      <c r="BJ25" s="10">
        <f>+Takvim!N28</f>
        <v>10</v>
      </c>
      <c r="BK25" s="10">
        <f>+Takvim!O28</f>
        <v>11</v>
      </c>
      <c r="BL25" s="10">
        <f>+Takvim!P28</f>
        <v>12</v>
      </c>
      <c r="BM25" s="10">
        <f>+Takvim!Q28</f>
        <v>13</v>
      </c>
      <c r="BN25" s="10">
        <f>+Takvim!R28</f>
        <v>14</v>
      </c>
      <c r="BO25" s="10">
        <f>+Takvim!S28</f>
        <v>15</v>
      </c>
      <c r="BP25" s="10">
        <f>+Takvim!T28</f>
        <v>16</v>
      </c>
      <c r="BQ25" s="10">
        <f>+Takvim!U28</f>
        <v>17</v>
      </c>
      <c r="BR25" s="10">
        <f>+Takvim!V28</f>
        <v>18</v>
      </c>
      <c r="BS25" s="10">
        <f>+Takvim!W28</f>
        <v>19</v>
      </c>
      <c r="BT25" s="10">
        <f>+Takvim!X28</f>
        <v>20</v>
      </c>
      <c r="BU25" s="10">
        <f>+Takvim!Y28</f>
        <v>21</v>
      </c>
      <c r="BV25" s="10">
        <f>+Takvim!Z28</f>
        <v>22</v>
      </c>
      <c r="BW25" s="10">
        <f>+Takvim!AA28</f>
        <v>23</v>
      </c>
      <c r="BX25" s="10">
        <f>+Takvim!AB28</f>
        <v>24</v>
      </c>
      <c r="BY25" s="10">
        <f>+Takvim!AC28</f>
        <v>25</v>
      </c>
      <c r="BZ25" s="10">
        <f>+Takvim!AD28</f>
        <v>26</v>
      </c>
      <c r="CA25" s="10">
        <f>+Takvim!AE28</f>
        <v>27</v>
      </c>
      <c r="CB25" s="10">
        <f>+Takvim!AF28</f>
        <v>28</v>
      </c>
      <c r="CC25" s="10">
        <f>+Takvim!AG28</f>
        <v>29</v>
      </c>
      <c r="CD25" s="10">
        <f>+Takvim!AH28</f>
        <v>30</v>
      </c>
      <c r="CE25" s="10">
        <f>+Takvim!AI28</f>
        <v>0</v>
      </c>
    </row>
    <row r="26" spans="51:83" ht="49.5" hidden="1">
      <c r="AY26" s="16" t="str">
        <f>+AU14</f>
        <v>01-12-2022  / 31-12-2022</v>
      </c>
      <c r="AZ26" s="17"/>
      <c r="BA26" s="10" t="str">
        <f>+Takvim!E29</f>
        <v>Perşembe</v>
      </c>
      <c r="BB26" s="10" t="str">
        <f>+Takvim!F29</f>
        <v>Cuma</v>
      </c>
      <c r="BC26" s="10" t="str">
        <f>+Takvim!G29</f>
        <v>Cumartesi</v>
      </c>
      <c r="BD26" s="10" t="str">
        <f>+Takvim!H29</f>
        <v>Pazar</v>
      </c>
      <c r="BE26" s="10" t="str">
        <f>+Takvim!I29</f>
        <v>Pazartesi</v>
      </c>
      <c r="BF26" s="10" t="str">
        <f>+Takvim!J29</f>
        <v>Salı</v>
      </c>
      <c r="BG26" s="10" t="str">
        <f>+Takvim!K29</f>
        <v>Çarşamba</v>
      </c>
      <c r="BH26" s="10" t="str">
        <f>+Takvim!L29</f>
        <v>Perşembe</v>
      </c>
      <c r="BI26" s="10" t="str">
        <f>+Takvim!M29</f>
        <v>Cuma</v>
      </c>
      <c r="BJ26" s="10" t="str">
        <f>+Takvim!N29</f>
        <v>Cumartesi</v>
      </c>
      <c r="BK26" s="10" t="str">
        <f>+Takvim!O29</f>
        <v>Pazar</v>
      </c>
      <c r="BL26" s="10" t="str">
        <f>+Takvim!P29</f>
        <v>Pazartesi</v>
      </c>
      <c r="BM26" s="10" t="str">
        <f>+Takvim!Q29</f>
        <v>Salı</v>
      </c>
      <c r="BN26" s="10" t="str">
        <f>+Takvim!R29</f>
        <v>Çarşamba</v>
      </c>
      <c r="BO26" s="10" t="str">
        <f>+Takvim!S29</f>
        <v>Perşembe</v>
      </c>
      <c r="BP26" s="10" t="str">
        <f>+Takvim!T29</f>
        <v>Cuma</v>
      </c>
      <c r="BQ26" s="10" t="str">
        <f>+Takvim!U29</f>
        <v>Cumartesi</v>
      </c>
      <c r="BR26" s="10" t="str">
        <f>+Takvim!V29</f>
        <v>Pazar</v>
      </c>
      <c r="BS26" s="10" t="str">
        <f>+Takvim!W29</f>
        <v>Pazartesi</v>
      </c>
      <c r="BT26" s="10" t="str">
        <f>+Takvim!X29</f>
        <v>Salı</v>
      </c>
      <c r="BU26" s="10" t="str">
        <f>+Takvim!Y29</f>
        <v>Çarşamba</v>
      </c>
      <c r="BV26" s="10" t="str">
        <f>+Takvim!Z29</f>
        <v>Perşembe</v>
      </c>
      <c r="BW26" s="10" t="str">
        <f>+Takvim!AA29</f>
        <v>Cuma</v>
      </c>
      <c r="BX26" s="10" t="str">
        <f>+Takvim!AB29</f>
        <v>Cumartesi</v>
      </c>
      <c r="BY26" s="10" t="str">
        <f>+Takvim!AC29</f>
        <v>Pazar</v>
      </c>
      <c r="BZ26" s="10" t="str">
        <f>+Takvim!AD29</f>
        <v>Pazartesi</v>
      </c>
      <c r="CA26" s="10" t="str">
        <f>+Takvim!AE29</f>
        <v>Salı</v>
      </c>
      <c r="CB26" s="10" t="str">
        <f>+Takvim!AF29</f>
        <v>Çarşamba</v>
      </c>
      <c r="CC26" s="10" t="str">
        <f>+Takvim!AG29</f>
        <v>Perşembe</v>
      </c>
      <c r="CD26" s="10" t="str">
        <f>+Takvim!AH29</f>
        <v>Cuma</v>
      </c>
      <c r="CE26" s="10" t="str">
        <f>+Takvim!AI29</f>
        <v>Cumartesi</v>
      </c>
    </row>
    <row r="27" spans="51:83" ht="15" hidden="1">
      <c r="AY27" s="18"/>
      <c r="AZ27" s="19" t="str">
        <f>+AV14</f>
        <v>Aralık</v>
      </c>
      <c r="BA27" s="10">
        <f>+Takvim!E30</f>
        <v>1</v>
      </c>
      <c r="BB27" s="10">
        <f>+Takvim!F30</f>
        <v>2</v>
      </c>
      <c r="BC27" s="10">
        <f>+Takvim!G30</f>
        <v>3</v>
      </c>
      <c r="BD27" s="10">
        <f>+Takvim!H30</f>
        <v>4</v>
      </c>
      <c r="BE27" s="10">
        <f>+Takvim!I30</f>
        <v>5</v>
      </c>
      <c r="BF27" s="10">
        <f>+Takvim!J30</f>
        <v>6</v>
      </c>
      <c r="BG27" s="10">
        <f>+Takvim!K30</f>
        <v>7</v>
      </c>
      <c r="BH27" s="10">
        <f>+Takvim!L30</f>
        <v>8</v>
      </c>
      <c r="BI27" s="10">
        <f>+Takvim!M30</f>
        <v>9</v>
      </c>
      <c r="BJ27" s="10">
        <f>+Takvim!N30</f>
        <v>10</v>
      </c>
      <c r="BK27" s="10">
        <f>+Takvim!O30</f>
        <v>11</v>
      </c>
      <c r="BL27" s="10">
        <f>+Takvim!P30</f>
        <v>12</v>
      </c>
      <c r="BM27" s="10">
        <f>+Takvim!Q30</f>
        <v>13</v>
      </c>
      <c r="BN27" s="10">
        <f>+Takvim!R30</f>
        <v>14</v>
      </c>
      <c r="BO27" s="10">
        <f>+Takvim!S30</f>
        <v>15</v>
      </c>
      <c r="BP27" s="10">
        <f>+Takvim!T30</f>
        <v>16</v>
      </c>
      <c r="BQ27" s="10">
        <f>+Takvim!U30</f>
        <v>17</v>
      </c>
      <c r="BR27" s="10">
        <f>+Takvim!V30</f>
        <v>18</v>
      </c>
      <c r="BS27" s="10">
        <f>+Takvim!W30</f>
        <v>19</v>
      </c>
      <c r="BT27" s="10">
        <f>+Takvim!X30</f>
        <v>20</v>
      </c>
      <c r="BU27" s="10">
        <f>+Takvim!Y30</f>
        <v>21</v>
      </c>
      <c r="BV27" s="10">
        <f>+Takvim!Z30</f>
        <v>22</v>
      </c>
      <c r="BW27" s="10">
        <f>+Takvim!AA30</f>
        <v>23</v>
      </c>
      <c r="BX27" s="10">
        <f>+Takvim!AB30</f>
        <v>24</v>
      </c>
      <c r="BY27" s="10">
        <f>+Takvim!AC30</f>
        <v>25</v>
      </c>
      <c r="BZ27" s="10">
        <f>+Takvim!AD30</f>
        <v>26</v>
      </c>
      <c r="CA27" s="10">
        <f>+Takvim!AE30</f>
        <v>27</v>
      </c>
      <c r="CB27" s="10">
        <f>+Takvim!AF30</f>
        <v>28</v>
      </c>
      <c r="CC27" s="10">
        <f>+Takvim!AG30</f>
        <v>29</v>
      </c>
      <c r="CD27" s="10">
        <f>+Takvim!AH30</f>
        <v>30</v>
      </c>
      <c r="CE27" s="10">
        <f>+Takvim!AI30</f>
        <v>31</v>
      </c>
    </row>
    <row r="28" ht="27" customHeight="1">
      <c r="F28" s="58">
        <v>2022</v>
      </c>
    </row>
    <row r="29" ht="21.75" customHeight="1"/>
    <row r="31" spans="3:22" ht="12.75"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8:30" ht="12">
      <c r="H32" s="111" t="s">
        <v>30</v>
      </c>
      <c r="I32" s="112"/>
      <c r="J32" s="112"/>
      <c r="K32" s="112"/>
      <c r="L32" s="112"/>
      <c r="M32" s="112"/>
      <c r="N32" s="112"/>
      <c r="O32" s="112"/>
      <c r="P32" s="113"/>
      <c r="T32" s="24"/>
      <c r="U32" s="24"/>
      <c r="V32" s="24"/>
      <c r="W32" s="24"/>
      <c r="X32" s="24"/>
      <c r="Y32" s="25"/>
      <c r="Z32" s="24"/>
      <c r="AA32" s="24"/>
      <c r="AB32" s="24"/>
      <c r="AC32" s="24"/>
      <c r="AD32" s="24"/>
    </row>
    <row r="33" spans="2:40" ht="59.25" customHeight="1">
      <c r="B33" s="107"/>
      <c r="C33" s="27" t="s">
        <v>0</v>
      </c>
      <c r="D33" s="96" t="s">
        <v>1</v>
      </c>
      <c r="E33" s="114"/>
      <c r="F33" s="115"/>
      <c r="G33" s="116"/>
      <c r="H33" s="104" t="s">
        <v>2</v>
      </c>
      <c r="I33" s="104"/>
      <c r="J33" s="104"/>
      <c r="K33" s="29" t="s">
        <v>1</v>
      </c>
      <c r="L33" s="117" t="s">
        <v>51</v>
      </c>
      <c r="M33" s="117"/>
      <c r="N33" s="117"/>
      <c r="O33" s="117"/>
      <c r="P33" s="117"/>
      <c r="Q33" s="117"/>
      <c r="R33" s="117"/>
      <c r="S33" s="117"/>
      <c r="T33" s="30"/>
      <c r="U33" s="24"/>
      <c r="V33" s="94" t="str">
        <f>VLOOKUP(L33,AU3:AV17,2,FALSE)</f>
        <v>ocak</v>
      </c>
      <c r="AD33" s="24"/>
      <c r="AE33" s="31"/>
      <c r="AF33" s="32"/>
      <c r="AG33" s="31"/>
      <c r="AH33" s="31"/>
      <c r="AI33" s="28"/>
      <c r="AJ33" s="104"/>
      <c r="AK33" s="104"/>
      <c r="AL33" s="101"/>
      <c r="AM33" s="102"/>
      <c r="AN33" s="103"/>
    </row>
    <row r="34" spans="2:40" ht="62.25" customHeight="1">
      <c r="B34" s="107"/>
      <c r="C34" s="101" t="s">
        <v>3</v>
      </c>
      <c r="D34" s="102"/>
      <c r="E34" s="102"/>
      <c r="F34" s="102"/>
      <c r="G34" s="103"/>
      <c r="H34" s="33" t="str">
        <f>VLOOKUP($L$33,$AY$3:$CE$28,3,FALSE)</f>
        <v>Cumartesi</v>
      </c>
      <c r="I34" s="33" t="str">
        <f>VLOOKUP($L$33,$AY$3:$CE$28,4,FALSE)</f>
        <v>Pazar</v>
      </c>
      <c r="J34" s="33" t="str">
        <f>VLOOKUP($L$33,$AY$3:$CE$28,5,FALSE)</f>
        <v>Pazartesi</v>
      </c>
      <c r="K34" s="33" t="str">
        <f>VLOOKUP($L$33,$AY$3:$CE$28,6,FALSE)</f>
        <v>Salı</v>
      </c>
      <c r="L34" s="33" t="str">
        <f>VLOOKUP($L$33,$AY$3:$CE$28,7,FALSE)</f>
        <v>Çarşamba</v>
      </c>
      <c r="M34" s="33" t="str">
        <f>VLOOKUP($L$33,$AY$3:$CE$28,8,FALSE)</f>
        <v>Perşembe</v>
      </c>
      <c r="N34" s="33" t="str">
        <f>VLOOKUP($L$33,$AY$3:$CE$28,9,FALSE)</f>
        <v>Cuma</v>
      </c>
      <c r="O34" s="33" t="str">
        <f>VLOOKUP($L$33,$AY$3:$CE$28,10,FALSE)</f>
        <v>Cumartesi</v>
      </c>
      <c r="P34" s="33" t="str">
        <f>VLOOKUP($L$33,$AY$3:$CE$28,11,FALSE)</f>
        <v>Pazar</v>
      </c>
      <c r="Q34" s="33" t="str">
        <f>VLOOKUP($L$33,$AY$3:$CE$28,12,FALSE)</f>
        <v>Pazartesi</v>
      </c>
      <c r="R34" s="33" t="str">
        <f>VLOOKUP($L$33,$AY$3:$CE$28,13,FALSE)</f>
        <v>Salı</v>
      </c>
      <c r="S34" s="33" t="str">
        <f>VLOOKUP($L$33,$AY$3:$CE$28,14,FALSE)</f>
        <v>Çarşamba</v>
      </c>
      <c r="T34" s="33" t="str">
        <f>VLOOKUP($L$33,$AY$3:$CE$28,15,FALSE)</f>
        <v>Perşembe</v>
      </c>
      <c r="U34" s="33" t="str">
        <f>VLOOKUP($L$33,$AY$3:$CE$28,16,FALSE)</f>
        <v>Cuma</v>
      </c>
      <c r="V34" s="33" t="str">
        <f>VLOOKUP($L$33,$AY$3:$CE$28,17,FALSE)</f>
        <v>Cumartesi</v>
      </c>
      <c r="W34" s="33" t="str">
        <f>VLOOKUP($L$33,$AY$3:$CE$28,18,FALSE)</f>
        <v>Pazar</v>
      </c>
      <c r="X34" s="33" t="str">
        <f>VLOOKUP($L$33,$AY$3:$CE$28,19,FALSE)</f>
        <v>Pazartesi</v>
      </c>
      <c r="Y34" s="33" t="str">
        <f>VLOOKUP($L$33,$AY$3:$CE$28,20,FALSE)</f>
        <v>Salı</v>
      </c>
      <c r="Z34" s="33" t="str">
        <f>VLOOKUP($L$33,$AY$3:$CE$28,21,FALSE)</f>
        <v>Çarşamba</v>
      </c>
      <c r="AA34" s="33" t="str">
        <f>VLOOKUP($L$33,$AY$3:$CE$28,22,FALSE)</f>
        <v>Perşembe</v>
      </c>
      <c r="AB34" s="33" t="str">
        <f>VLOOKUP($L$33,$AY$3:$CE$28,23,FALSE)</f>
        <v>Cuma</v>
      </c>
      <c r="AC34" s="33" t="str">
        <f>VLOOKUP($L$33,$AY$3:$CE$28,24,FALSE)</f>
        <v>Cumartesi</v>
      </c>
      <c r="AD34" s="33" t="str">
        <f>VLOOKUP($L$33,$AY$3:$CE$28,25,FALSE)</f>
        <v>Pazar</v>
      </c>
      <c r="AE34" s="33" t="str">
        <f>VLOOKUP($L$33,$AY$3:$CE$28,26,FALSE)</f>
        <v>Pazartesi</v>
      </c>
      <c r="AF34" s="33" t="str">
        <f>VLOOKUP($L$33,$AY$3:$CE$28,27,FALSE)</f>
        <v>Salı</v>
      </c>
      <c r="AG34" s="33" t="str">
        <f>VLOOKUP($L$33,$AY$3:$CE$28,28,FALSE)</f>
        <v>Çarşamba</v>
      </c>
      <c r="AH34" s="33" t="str">
        <f>VLOOKUP($L$33,$AY$3:$CE$28,29,FALSE)</f>
        <v>Perşembe</v>
      </c>
      <c r="AI34" s="33" t="str">
        <f>VLOOKUP($L$33,$AY$3:$CE$28,30,FALSE)</f>
        <v>Cuma</v>
      </c>
      <c r="AJ34" s="33" t="str">
        <f>VLOOKUP($L$33,$AY$3:$CE$28,31,FALSE)</f>
        <v>Cumartesi</v>
      </c>
      <c r="AK34" s="33" t="str">
        <f>VLOOKUP($L$33,$AY$3:$CE$28,32,FALSE)</f>
        <v>Pazar</v>
      </c>
      <c r="AL34" s="33" t="str">
        <f>VLOOKUP($L$33,$AY$3:$CE$28,33,FALSE)</f>
        <v>Pazartesi</v>
      </c>
      <c r="AM34" s="46"/>
      <c r="AN34" s="54"/>
    </row>
    <row r="35" spans="2:40" ht="44.25" customHeight="1">
      <c r="B35" s="107"/>
      <c r="C35" s="108" t="s">
        <v>29</v>
      </c>
      <c r="D35" s="109"/>
      <c r="E35" s="110"/>
      <c r="F35" s="118"/>
      <c r="G35" s="119"/>
      <c r="H35" s="35">
        <f>VLOOKUP($V$33,$AZ$3:$CE$28,2,FALSE)</f>
        <v>1</v>
      </c>
      <c r="I35" s="35">
        <f>VLOOKUP($V$33,$AZ$3:$CE$28,3,FALSE)</f>
        <v>2</v>
      </c>
      <c r="J35" s="35">
        <f>VLOOKUP($V$33,$AZ$3:$CE$28,4,FALSE)</f>
        <v>3</v>
      </c>
      <c r="K35" s="35">
        <f>VLOOKUP($V$33,$AZ$3:$CE$28,5,FALSE)</f>
        <v>4</v>
      </c>
      <c r="L35" s="35">
        <f>VLOOKUP($V$33,$AZ$3:$CE$28,6,FALSE)</f>
        <v>5</v>
      </c>
      <c r="M35" s="35">
        <f>VLOOKUP($V$33,$AZ$3:$CE$28,7,FALSE)</f>
        <v>6</v>
      </c>
      <c r="N35" s="35">
        <f>VLOOKUP($V$33,$AZ$3:$CE$28,8,FALSE)</f>
        <v>7</v>
      </c>
      <c r="O35" s="35">
        <f>VLOOKUP($V$33,$AZ$3:$CE$28,9,FALSE)</f>
        <v>8</v>
      </c>
      <c r="P35" s="35">
        <f>VLOOKUP($V$33,$AZ$3:$CE$28,10,FALSE)</f>
        <v>9</v>
      </c>
      <c r="Q35" s="35">
        <f>VLOOKUP($V$33,$AZ$3:$CE$28,11,FALSE)</f>
        <v>10</v>
      </c>
      <c r="R35" s="35">
        <f>VLOOKUP($V$33,$AZ$3:$CE$28,12,FALSE)</f>
        <v>11</v>
      </c>
      <c r="S35" s="35">
        <f>VLOOKUP($V$33,$AZ$3:$CE$28,13,FALSE)</f>
        <v>12</v>
      </c>
      <c r="T35" s="35">
        <f>VLOOKUP($V$33,$AZ$3:$CE$28,14,FALSE)</f>
        <v>13</v>
      </c>
      <c r="U35" s="35">
        <f>VLOOKUP($V$33,$AZ$3:$CE$28,15,FALSE)</f>
        <v>14</v>
      </c>
      <c r="V35" s="35">
        <f>VLOOKUP($V$33,$AZ$3:$CE$28,16,FALSE)</f>
        <v>15</v>
      </c>
      <c r="W35" s="35">
        <f>VLOOKUP($V$33,$AZ$3:$CE$28,17,FALSE)</f>
        <v>16</v>
      </c>
      <c r="X35" s="35">
        <f>VLOOKUP($V$33,$AZ$3:$CE$28,18,FALSE)</f>
        <v>17</v>
      </c>
      <c r="Y35" s="35">
        <f>VLOOKUP($V$33,$AZ$3:$CE$28,19,FALSE)</f>
        <v>18</v>
      </c>
      <c r="Z35" s="35">
        <f>VLOOKUP($V$33,$AZ$3:$CE$28,20,FALSE)</f>
        <v>19</v>
      </c>
      <c r="AA35" s="35">
        <f>VLOOKUP($V$33,$AZ$3:$CE$28,21,FALSE)</f>
        <v>20</v>
      </c>
      <c r="AB35" s="35">
        <f>VLOOKUP($V$33,$AZ$3:$CE$28,22,FALSE)</f>
        <v>21</v>
      </c>
      <c r="AC35" s="35">
        <f>VLOOKUP($V$33,$AZ$3:$CE$28,23,FALSE)</f>
        <v>22</v>
      </c>
      <c r="AD35" s="35">
        <f>VLOOKUP($V$33,$AZ$3:$CE$28,24,FALSE)</f>
        <v>23</v>
      </c>
      <c r="AE35" s="35">
        <f>VLOOKUP($V$33,$AZ$3:$CE$28,25,FALSE)</f>
        <v>24</v>
      </c>
      <c r="AF35" s="35">
        <f>VLOOKUP($V$33,$AZ$3:$CE$28,26,FALSE)</f>
        <v>25</v>
      </c>
      <c r="AG35" s="35">
        <f>VLOOKUP($V$33,$AZ$3:$CE$28,27,FALSE)</f>
        <v>26</v>
      </c>
      <c r="AH35" s="35">
        <f>VLOOKUP($V$33,$AZ$3:$CE$28,28,FALSE)</f>
        <v>27</v>
      </c>
      <c r="AI35" s="35">
        <f>VLOOKUP($V$33,$AZ$3:$CE$28,29,FALSE)</f>
        <v>28</v>
      </c>
      <c r="AJ35" s="35">
        <f>VLOOKUP($V$33,$AZ$3:$CE$28,30,FALSE)</f>
        <v>29</v>
      </c>
      <c r="AK35" s="35">
        <f>VLOOKUP($V$33,$AZ$3:$CE$28,31,FALSE)</f>
        <v>30</v>
      </c>
      <c r="AL35" s="35">
        <f>VLOOKUP($V$33,$AZ$3:$CE$28,32,FALSE)</f>
        <v>31</v>
      </c>
      <c r="AM35" s="35"/>
      <c r="AN35" s="36" t="s">
        <v>12</v>
      </c>
    </row>
    <row r="36" spans="2:40" ht="100.5" customHeight="1">
      <c r="B36" s="26"/>
      <c r="C36" s="101" t="s">
        <v>26</v>
      </c>
      <c r="D36" s="102"/>
      <c r="E36" s="102"/>
      <c r="F36" s="102"/>
      <c r="G36" s="10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126">
        <f>SUM(H38:AL38)</f>
        <v>0</v>
      </c>
      <c r="AN36" s="105">
        <f>IF((AM36*24)&gt;90,"Kontrol Et",AM36*24)</f>
        <v>0</v>
      </c>
    </row>
    <row r="37" spans="2:40" ht="100.5" customHeight="1">
      <c r="B37" s="26"/>
      <c r="C37" s="101" t="s">
        <v>27</v>
      </c>
      <c r="D37" s="102"/>
      <c r="E37" s="102"/>
      <c r="F37" s="102"/>
      <c r="G37" s="103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127"/>
      <c r="AN37" s="106"/>
    </row>
    <row r="38" spans="2:43" ht="70.5" customHeight="1">
      <c r="B38" s="37"/>
      <c r="C38" s="120" t="s">
        <v>28</v>
      </c>
      <c r="D38" s="121"/>
      <c r="E38" s="121"/>
      <c r="F38" s="121"/>
      <c r="G38" s="122"/>
      <c r="H38" s="50">
        <f>IF(H36&gt;H37,(24-H36)+H37,H37-H36)</f>
        <v>0</v>
      </c>
      <c r="I38" s="50">
        <f aca="true" t="shared" si="0" ref="I38:AL38">IF(I36&gt;I37,(24-I36)+I37,I37-I36)</f>
        <v>0</v>
      </c>
      <c r="J38" s="50">
        <f t="shared" si="0"/>
        <v>0</v>
      </c>
      <c r="K38" s="50">
        <f t="shared" si="0"/>
        <v>0</v>
      </c>
      <c r="L38" s="50">
        <f t="shared" si="0"/>
        <v>0</v>
      </c>
      <c r="M38" s="50">
        <f t="shared" si="0"/>
        <v>0</v>
      </c>
      <c r="N38" s="50">
        <f t="shared" si="0"/>
        <v>0</v>
      </c>
      <c r="O38" s="50">
        <f>IF(O36&gt;O37,(24-O36)+O37,O37-O36)</f>
        <v>0</v>
      </c>
      <c r="P38" s="50">
        <f t="shared" si="0"/>
        <v>0</v>
      </c>
      <c r="Q38" s="50">
        <f t="shared" si="0"/>
        <v>0</v>
      </c>
      <c r="R38" s="50">
        <f t="shared" si="0"/>
        <v>0</v>
      </c>
      <c r="S38" s="50">
        <f t="shared" si="0"/>
        <v>0</v>
      </c>
      <c r="T38" s="50">
        <f t="shared" si="0"/>
        <v>0</v>
      </c>
      <c r="U38" s="50">
        <f t="shared" si="0"/>
        <v>0</v>
      </c>
      <c r="V38" s="50">
        <f t="shared" si="0"/>
        <v>0</v>
      </c>
      <c r="W38" s="50">
        <f t="shared" si="0"/>
        <v>0</v>
      </c>
      <c r="X38" s="50">
        <f t="shared" si="0"/>
        <v>0</v>
      </c>
      <c r="Y38" s="50">
        <f t="shared" si="0"/>
        <v>0</v>
      </c>
      <c r="Z38" s="50">
        <f t="shared" si="0"/>
        <v>0</v>
      </c>
      <c r="AA38" s="50">
        <f t="shared" si="0"/>
        <v>0</v>
      </c>
      <c r="AB38" s="50">
        <f t="shared" si="0"/>
        <v>0</v>
      </c>
      <c r="AC38" s="50">
        <f t="shared" si="0"/>
        <v>0</v>
      </c>
      <c r="AD38" s="50">
        <f t="shared" si="0"/>
        <v>0</v>
      </c>
      <c r="AE38" s="50">
        <f t="shared" si="0"/>
        <v>0</v>
      </c>
      <c r="AF38" s="50">
        <f t="shared" si="0"/>
        <v>0</v>
      </c>
      <c r="AG38" s="50">
        <f t="shared" si="0"/>
        <v>0</v>
      </c>
      <c r="AH38" s="50">
        <f t="shared" si="0"/>
        <v>0</v>
      </c>
      <c r="AI38" s="50">
        <f t="shared" si="0"/>
        <v>0</v>
      </c>
      <c r="AJ38" s="50">
        <f t="shared" si="0"/>
        <v>0</v>
      </c>
      <c r="AK38" s="50">
        <f t="shared" si="0"/>
        <v>0</v>
      </c>
      <c r="AL38" s="50">
        <f t="shared" si="0"/>
        <v>0</v>
      </c>
      <c r="AM38" s="51"/>
      <c r="AN38" s="47">
        <f>IF(AN36&gt;90,"Dikkat Hatalı Giriş Yaptınız 90 saat DEN Fazla Giremezsiniz","")</f>
      </c>
      <c r="AP38" s="39"/>
      <c r="AQ38" s="40"/>
    </row>
    <row r="39" spans="2:43" ht="141.75" customHeight="1">
      <c r="B39" s="37"/>
      <c r="C39" s="123" t="s">
        <v>21</v>
      </c>
      <c r="D39" s="124"/>
      <c r="E39" s="124"/>
      <c r="F39" s="124"/>
      <c r="G39" s="125"/>
      <c r="H39" s="52"/>
      <c r="I39" s="52"/>
      <c r="J39" s="52"/>
      <c r="K39" s="52"/>
      <c r="L39" s="52"/>
      <c r="M39" s="52"/>
      <c r="N39" s="52"/>
      <c r="O39" s="53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8"/>
      <c r="AP39" s="39"/>
      <c r="AQ39" s="40"/>
    </row>
    <row r="40" spans="3:40" ht="33.75" customHeight="1">
      <c r="C40" s="37"/>
      <c r="D40" s="37"/>
      <c r="E40" s="37"/>
      <c r="F40" s="37"/>
      <c r="G40" s="37"/>
      <c r="H40" s="45"/>
      <c r="I40" s="45"/>
      <c r="J40" s="45"/>
      <c r="K40" s="45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2" spans="14:32" ht="15">
      <c r="N42" s="43" t="s">
        <v>34</v>
      </c>
      <c r="O42" s="42"/>
      <c r="P42" s="42"/>
      <c r="Q42" s="42"/>
      <c r="Z42" s="42"/>
      <c r="AD42" s="43" t="s">
        <v>35</v>
      </c>
      <c r="AE42" s="43"/>
      <c r="AF42" s="43"/>
    </row>
    <row r="43" spans="14:32" ht="15">
      <c r="N43" s="42"/>
      <c r="O43" s="42"/>
      <c r="P43" s="42"/>
      <c r="Q43" s="42"/>
      <c r="Z43" s="42"/>
      <c r="AD43" s="44"/>
      <c r="AE43" s="44"/>
      <c r="AF43" s="44"/>
    </row>
    <row r="44" spans="14:32" ht="15">
      <c r="N44" s="128" t="s">
        <v>31</v>
      </c>
      <c r="O44" s="128"/>
      <c r="P44" s="128"/>
      <c r="Q44" s="42"/>
      <c r="R44" s="42"/>
      <c r="Z44" s="42"/>
      <c r="AA44" s="42"/>
      <c r="AB44" s="42"/>
      <c r="AD44" s="128" t="s">
        <v>31</v>
      </c>
      <c r="AE44" s="128"/>
      <c r="AF44" s="128"/>
    </row>
    <row r="45" spans="14:32" ht="15">
      <c r="N45" s="44"/>
      <c r="O45" s="44"/>
      <c r="P45" s="44"/>
      <c r="Q45" s="42"/>
      <c r="R45" s="42"/>
      <c r="Z45" s="42"/>
      <c r="AA45" s="42"/>
      <c r="AB45" s="42"/>
      <c r="AD45" s="44"/>
      <c r="AE45" s="44"/>
      <c r="AF45" s="44"/>
    </row>
    <row r="46" spans="14:32" ht="15">
      <c r="N46" s="128" t="s">
        <v>31</v>
      </c>
      <c r="O46" s="128"/>
      <c r="P46" s="128"/>
      <c r="Q46" s="42"/>
      <c r="R46" s="42"/>
      <c r="Z46" s="42"/>
      <c r="AA46" s="42"/>
      <c r="AB46" s="42"/>
      <c r="AD46" s="128" t="s">
        <v>31</v>
      </c>
      <c r="AE46" s="128"/>
      <c r="AF46" s="128"/>
    </row>
    <row r="51" ht="15">
      <c r="F51" s="93" t="s">
        <v>50</v>
      </c>
    </row>
  </sheetData>
  <sheetProtection password="C620" sheet="1"/>
  <mergeCells count="23">
    <mergeCell ref="AD44:AF44"/>
    <mergeCell ref="AD46:AF46"/>
    <mergeCell ref="C37:G37"/>
    <mergeCell ref="F35:G35"/>
    <mergeCell ref="C38:G38"/>
    <mergeCell ref="C39:G39"/>
    <mergeCell ref="N44:P44"/>
    <mergeCell ref="N46:P46"/>
    <mergeCell ref="B33:B35"/>
    <mergeCell ref="C35:E35"/>
    <mergeCell ref="H32:P32"/>
    <mergeCell ref="C34:G34"/>
    <mergeCell ref="E33:G33"/>
    <mergeCell ref="H33:J33"/>
    <mergeCell ref="L33:S33"/>
    <mergeCell ref="BA2:CE2"/>
    <mergeCell ref="AU2:AV2"/>
    <mergeCell ref="C31:V31"/>
    <mergeCell ref="C36:G36"/>
    <mergeCell ref="AM36:AM37"/>
    <mergeCell ref="AL33:AN33"/>
    <mergeCell ref="AJ33:AK33"/>
    <mergeCell ref="AN36:AN37"/>
  </mergeCells>
  <conditionalFormatting sqref="H34:AM34">
    <cfRule type="cellIs" priority="1" dxfId="0" operator="equal" stopIfTrue="1">
      <formula>"pazar"</formula>
    </cfRule>
  </conditionalFormatting>
  <dataValidations count="3">
    <dataValidation type="list" allowBlank="1" showInputMessage="1" showErrorMessage="1" sqref="L33:S33">
      <formula1>$AU$3:$AU$15</formula1>
    </dataValidation>
    <dataValidation errorStyle="warning" type="list" allowBlank="1" showInputMessage="1" showErrorMessage="1" sqref="F35:G35">
      <formula1>Personelin_Adı_Soyadı</formula1>
    </dataValidation>
    <dataValidation type="list" allowBlank="1" showInputMessage="1" showErrorMessage="1" sqref="E33:G33">
      <formula1>Birim_Adı</formula1>
    </dataValidation>
  </dataValidations>
  <printOptions/>
  <pageMargins left="0.1968503937007874" right="0.2362204724409449" top="0.15748031496062992" bottom="0.1968503937007874" header="0.1968503937007874" footer="0.15748031496062992"/>
  <pageSetup horizontalDpi="600" verticalDpi="600" orientation="landscape" paperSize="9" scale="60" r:id="rId1"/>
  <headerFooter alignWithMargins="0"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24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9.140625" style="2" customWidth="1"/>
    <col min="2" max="2" width="3.57421875" style="42" customWidth="1"/>
    <col min="3" max="3" width="43.8515625" style="2" customWidth="1"/>
    <col min="4" max="4" width="9.140625" style="2" customWidth="1"/>
    <col min="5" max="5" width="9.140625" style="42" customWidth="1"/>
    <col min="6" max="6" width="40.140625" style="2" customWidth="1"/>
    <col min="7" max="16384" width="9.140625" style="2" customWidth="1"/>
  </cols>
  <sheetData>
    <row r="5" spans="2:6" ht="30" customHeight="1">
      <c r="B5" s="54"/>
      <c r="C5" s="59" t="s">
        <v>32</v>
      </c>
      <c r="E5" s="54"/>
      <c r="F5" s="59" t="s">
        <v>33</v>
      </c>
    </row>
    <row r="6" spans="2:6" ht="30" customHeight="1">
      <c r="B6" s="54">
        <v>1</v>
      </c>
      <c r="C6" s="60"/>
      <c r="E6" s="54">
        <v>1</v>
      </c>
      <c r="F6" s="60"/>
    </row>
    <row r="7" spans="2:6" ht="30" customHeight="1">
      <c r="B7" s="54">
        <v>2</v>
      </c>
      <c r="C7" s="60"/>
      <c r="E7" s="54">
        <v>2</v>
      </c>
      <c r="F7" s="60"/>
    </row>
    <row r="8" spans="2:6" ht="30" customHeight="1">
      <c r="B8" s="54">
        <v>3</v>
      </c>
      <c r="C8" s="60"/>
      <c r="E8" s="54">
        <v>3</v>
      </c>
      <c r="F8" s="60"/>
    </row>
    <row r="9" spans="2:6" ht="30" customHeight="1">
      <c r="B9" s="54">
        <v>4</v>
      </c>
      <c r="C9" s="60"/>
      <c r="E9" s="54">
        <v>4</v>
      </c>
      <c r="F9" s="60"/>
    </row>
    <row r="10" spans="2:6" ht="30" customHeight="1">
      <c r="B10" s="54">
        <v>5</v>
      </c>
      <c r="C10" s="60"/>
      <c r="E10" s="54">
        <v>5</v>
      </c>
      <c r="F10" s="60"/>
    </row>
    <row r="11" spans="2:6" ht="30" customHeight="1">
      <c r="B11" s="54">
        <v>6</v>
      </c>
      <c r="C11" s="60"/>
      <c r="E11" s="54">
        <v>6</v>
      </c>
      <c r="F11" s="60"/>
    </row>
    <row r="12" spans="2:6" ht="30" customHeight="1">
      <c r="B12" s="54">
        <v>7</v>
      </c>
      <c r="C12" s="60"/>
      <c r="E12" s="54">
        <v>7</v>
      </c>
      <c r="F12" s="60"/>
    </row>
    <row r="13" spans="2:6" ht="30" customHeight="1">
      <c r="B13" s="54">
        <v>8</v>
      </c>
      <c r="C13" s="60"/>
      <c r="E13" s="54">
        <v>8</v>
      </c>
      <c r="F13" s="60"/>
    </row>
    <row r="14" spans="2:3" ht="30" customHeight="1">
      <c r="B14" s="54">
        <v>9</v>
      </c>
      <c r="C14" s="60"/>
    </row>
    <row r="15" spans="2:3" ht="30" customHeight="1">
      <c r="B15" s="54">
        <v>10</v>
      </c>
      <c r="C15" s="60"/>
    </row>
    <row r="16" spans="2:3" ht="30" customHeight="1">
      <c r="B16" s="54">
        <v>11</v>
      </c>
      <c r="C16" s="60"/>
    </row>
    <row r="17" spans="2:3" ht="30" customHeight="1">
      <c r="B17" s="54">
        <v>12</v>
      </c>
      <c r="C17" s="60"/>
    </row>
    <row r="18" spans="2:3" ht="30" customHeight="1">
      <c r="B18" s="54">
        <v>13</v>
      </c>
      <c r="C18" s="60"/>
    </row>
    <row r="19" spans="2:3" ht="30" customHeight="1">
      <c r="B19" s="54">
        <v>14</v>
      </c>
      <c r="C19" s="60"/>
    </row>
    <row r="20" spans="2:3" ht="30" customHeight="1">
      <c r="B20" s="54">
        <v>15</v>
      </c>
      <c r="C20" s="60"/>
    </row>
    <row r="21" spans="2:3" ht="30" customHeight="1">
      <c r="B21" s="54">
        <v>16</v>
      </c>
      <c r="C21" s="60"/>
    </row>
    <row r="22" spans="2:3" ht="30" customHeight="1">
      <c r="B22" s="54">
        <v>17</v>
      </c>
      <c r="C22" s="60"/>
    </row>
    <row r="23" spans="2:3" ht="30" customHeight="1">
      <c r="B23" s="54">
        <v>18</v>
      </c>
      <c r="C23" s="60"/>
    </row>
    <row r="24" spans="2:3" ht="30" customHeight="1">
      <c r="B24" s="54">
        <v>19</v>
      </c>
      <c r="C24" s="60"/>
    </row>
  </sheetData>
  <sheetProtection password="C62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showGridLines="0" zoomScalePageLayoutView="0" workbookViewId="0" topLeftCell="A1">
      <selection activeCell="C5" sqref="C5"/>
    </sheetView>
  </sheetViews>
  <sheetFormatPr defaultColWidth="10.8515625" defaultRowHeight="12.75" zeroHeight="1"/>
  <cols>
    <col min="1" max="1" width="3.28125" style="2" customWidth="1"/>
    <col min="2" max="2" width="3.00390625" style="2" customWidth="1"/>
    <col min="3" max="3" width="22.28125" style="70" customWidth="1"/>
    <col min="4" max="4" width="9.140625" style="70" customWidth="1"/>
    <col min="5" max="35" width="3.28125" style="70" customWidth="1"/>
    <col min="36" max="36" width="9.140625" style="68" customWidth="1"/>
    <col min="37" max="254" width="9.140625" style="68" hidden="1" customWidth="1"/>
    <col min="255" max="255" width="5.57421875" style="68" hidden="1" customWidth="1"/>
    <col min="256" max="16384" width="10.8515625" style="68" customWidth="1"/>
  </cols>
  <sheetData>
    <row r="1" spans="1:35" s="61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61" customFormat="1" ht="15">
      <c r="A2" s="2"/>
      <c r="B2" s="2"/>
      <c r="C2" s="6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61" customFormat="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61" customFormat="1" ht="12">
      <c r="A4" s="2"/>
      <c r="B4" s="2"/>
      <c r="C4" s="2"/>
      <c r="D4" s="6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61" customFormat="1" ht="12.75" customHeight="1">
      <c r="A5" s="2"/>
      <c r="B5" s="2"/>
      <c r="C5" s="95">
        <v>2022</v>
      </c>
      <c r="D5" s="63"/>
      <c r="E5" s="97" t="s">
        <v>11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</row>
    <row r="6" spans="1:35" s="61" customFormat="1" ht="12.75">
      <c r="A6" s="2"/>
      <c r="B6" s="2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256" s="61" customFormat="1" ht="49.5">
      <c r="A7" s="2" t="s">
        <v>63</v>
      </c>
      <c r="B7" s="2"/>
      <c r="C7" s="71" t="s">
        <v>51</v>
      </c>
      <c r="D7" s="71"/>
      <c r="E7" s="72" t="s">
        <v>9</v>
      </c>
      <c r="F7" s="72" t="s">
        <v>10</v>
      </c>
      <c r="G7" s="72" t="s">
        <v>4</v>
      </c>
      <c r="H7" s="72" t="s">
        <v>5</v>
      </c>
      <c r="I7" s="72" t="s">
        <v>6</v>
      </c>
      <c r="J7" s="72" t="s">
        <v>7</v>
      </c>
      <c r="K7" s="72" t="s">
        <v>8</v>
      </c>
      <c r="L7" s="72" t="s">
        <v>9</v>
      </c>
      <c r="M7" s="72" t="s">
        <v>10</v>
      </c>
      <c r="N7" s="72" t="s">
        <v>4</v>
      </c>
      <c r="O7" s="72" t="s">
        <v>5</v>
      </c>
      <c r="P7" s="72" t="s">
        <v>6</v>
      </c>
      <c r="Q7" s="72" t="s">
        <v>7</v>
      </c>
      <c r="R7" s="72" t="s">
        <v>8</v>
      </c>
      <c r="S7" s="72" t="s">
        <v>9</v>
      </c>
      <c r="T7" s="72" t="s">
        <v>10</v>
      </c>
      <c r="U7" s="72" t="s">
        <v>4</v>
      </c>
      <c r="V7" s="72" t="s">
        <v>5</v>
      </c>
      <c r="W7" s="72" t="s">
        <v>6</v>
      </c>
      <c r="X7" s="72" t="s">
        <v>7</v>
      </c>
      <c r="Y7" s="72" t="s">
        <v>8</v>
      </c>
      <c r="Z7" s="72" t="s">
        <v>9</v>
      </c>
      <c r="AA7" s="72" t="s">
        <v>10</v>
      </c>
      <c r="AB7" s="72" t="s">
        <v>4</v>
      </c>
      <c r="AC7" s="72" t="s">
        <v>5</v>
      </c>
      <c r="AD7" s="72" t="s">
        <v>6</v>
      </c>
      <c r="AE7" s="72" t="s">
        <v>7</v>
      </c>
      <c r="AF7" s="72" t="s">
        <v>8</v>
      </c>
      <c r="AG7" s="72" t="s">
        <v>9</v>
      </c>
      <c r="AH7" s="72" t="s">
        <v>10</v>
      </c>
      <c r="AI7" s="72" t="s">
        <v>4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35" s="66" customFormat="1" ht="12.75">
      <c r="A8" s="65"/>
      <c r="B8" s="65"/>
      <c r="C8" s="73" t="s">
        <v>36</v>
      </c>
      <c r="D8" s="74"/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5">
        <v>13</v>
      </c>
      <c r="R8" s="75">
        <v>14</v>
      </c>
      <c r="S8" s="75">
        <v>15</v>
      </c>
      <c r="T8" s="75">
        <v>16</v>
      </c>
      <c r="U8" s="75">
        <v>17</v>
      </c>
      <c r="V8" s="75">
        <v>18</v>
      </c>
      <c r="W8" s="75">
        <v>19</v>
      </c>
      <c r="X8" s="75">
        <v>20</v>
      </c>
      <c r="Y8" s="75">
        <v>21</v>
      </c>
      <c r="Z8" s="75">
        <v>22</v>
      </c>
      <c r="AA8" s="75">
        <v>23</v>
      </c>
      <c r="AB8" s="75">
        <v>24</v>
      </c>
      <c r="AC8" s="75">
        <v>25</v>
      </c>
      <c r="AD8" s="75">
        <v>26</v>
      </c>
      <c r="AE8" s="75">
        <v>27</v>
      </c>
      <c r="AF8" s="75">
        <v>28</v>
      </c>
      <c r="AG8" s="75">
        <v>29</v>
      </c>
      <c r="AH8" s="75">
        <v>30</v>
      </c>
      <c r="AI8" s="75">
        <v>31</v>
      </c>
    </row>
    <row r="9" spans="1:35" s="61" customFormat="1" ht="49.5">
      <c r="A9" s="2"/>
      <c r="B9" s="2"/>
      <c r="C9" s="76" t="s">
        <v>52</v>
      </c>
      <c r="D9" s="76"/>
      <c r="E9" s="77" t="s">
        <v>5</v>
      </c>
      <c r="F9" s="77" t="s">
        <v>6</v>
      </c>
      <c r="G9" s="77" t="s">
        <v>7</v>
      </c>
      <c r="H9" s="77" t="s">
        <v>8</v>
      </c>
      <c r="I9" s="77" t="s">
        <v>9</v>
      </c>
      <c r="J9" s="77" t="s">
        <v>10</v>
      </c>
      <c r="K9" s="77" t="s">
        <v>4</v>
      </c>
      <c r="L9" s="77" t="s">
        <v>5</v>
      </c>
      <c r="M9" s="77" t="s">
        <v>6</v>
      </c>
      <c r="N9" s="77" t="s">
        <v>7</v>
      </c>
      <c r="O9" s="77" t="s">
        <v>8</v>
      </c>
      <c r="P9" s="77" t="s">
        <v>9</v>
      </c>
      <c r="Q9" s="77" t="s">
        <v>10</v>
      </c>
      <c r="R9" s="77" t="s">
        <v>4</v>
      </c>
      <c r="S9" s="77" t="s">
        <v>5</v>
      </c>
      <c r="T9" s="77" t="s">
        <v>6</v>
      </c>
      <c r="U9" s="77" t="s">
        <v>7</v>
      </c>
      <c r="V9" s="77" t="s">
        <v>8</v>
      </c>
      <c r="W9" s="77" t="s">
        <v>9</v>
      </c>
      <c r="X9" s="77" t="s">
        <v>10</v>
      </c>
      <c r="Y9" s="77" t="s">
        <v>4</v>
      </c>
      <c r="Z9" s="77" t="s">
        <v>5</v>
      </c>
      <c r="AA9" s="77" t="s">
        <v>6</v>
      </c>
      <c r="AB9" s="77" t="s">
        <v>7</v>
      </c>
      <c r="AC9" s="77" t="s">
        <v>8</v>
      </c>
      <c r="AD9" s="77" t="s">
        <v>9</v>
      </c>
      <c r="AE9" s="77" t="s">
        <v>10</v>
      </c>
      <c r="AF9" s="77" t="s">
        <v>4</v>
      </c>
      <c r="AG9" s="77"/>
      <c r="AH9" s="77"/>
      <c r="AI9" s="77"/>
    </row>
    <row r="10" spans="1:35" s="66" customFormat="1" ht="12.75">
      <c r="A10" s="65"/>
      <c r="B10" s="65"/>
      <c r="C10" s="78" t="s">
        <v>19</v>
      </c>
      <c r="D10" s="79"/>
      <c r="E10" s="80">
        <v>1</v>
      </c>
      <c r="F10" s="80">
        <v>2</v>
      </c>
      <c r="G10" s="80">
        <v>3</v>
      </c>
      <c r="H10" s="80">
        <v>4</v>
      </c>
      <c r="I10" s="80">
        <v>5</v>
      </c>
      <c r="J10" s="80">
        <v>6</v>
      </c>
      <c r="K10" s="80">
        <v>7</v>
      </c>
      <c r="L10" s="80">
        <v>8</v>
      </c>
      <c r="M10" s="80">
        <v>9</v>
      </c>
      <c r="N10" s="80">
        <v>10</v>
      </c>
      <c r="O10" s="80">
        <v>11</v>
      </c>
      <c r="P10" s="80">
        <v>12</v>
      </c>
      <c r="Q10" s="80">
        <v>13</v>
      </c>
      <c r="R10" s="80">
        <v>14</v>
      </c>
      <c r="S10" s="80">
        <v>15</v>
      </c>
      <c r="T10" s="80">
        <v>16</v>
      </c>
      <c r="U10" s="80">
        <v>17</v>
      </c>
      <c r="V10" s="80">
        <v>18</v>
      </c>
      <c r="W10" s="80">
        <v>19</v>
      </c>
      <c r="X10" s="80">
        <v>20</v>
      </c>
      <c r="Y10" s="80">
        <v>21</v>
      </c>
      <c r="Z10" s="80">
        <v>22</v>
      </c>
      <c r="AA10" s="80">
        <v>23</v>
      </c>
      <c r="AB10" s="80">
        <v>24</v>
      </c>
      <c r="AC10" s="80">
        <v>25</v>
      </c>
      <c r="AD10" s="80">
        <v>26</v>
      </c>
      <c r="AE10" s="80">
        <v>27</v>
      </c>
      <c r="AF10" s="80">
        <v>28</v>
      </c>
      <c r="AG10" s="80"/>
      <c r="AH10" s="80"/>
      <c r="AI10" s="80"/>
    </row>
    <row r="11" spans="1:256" s="61" customFormat="1" ht="49.5">
      <c r="A11" s="2"/>
      <c r="B11" s="2"/>
      <c r="C11" s="71" t="s">
        <v>53</v>
      </c>
      <c r="D11" s="71"/>
      <c r="E11" s="72" t="s">
        <v>5</v>
      </c>
      <c r="F11" s="72" t="s">
        <v>6</v>
      </c>
      <c r="G11" s="72" t="s">
        <v>7</v>
      </c>
      <c r="H11" s="72" t="s">
        <v>8</v>
      </c>
      <c r="I11" s="72" t="s">
        <v>9</v>
      </c>
      <c r="J11" s="72" t="s">
        <v>10</v>
      </c>
      <c r="K11" s="72" t="s">
        <v>4</v>
      </c>
      <c r="L11" s="72" t="s">
        <v>5</v>
      </c>
      <c r="M11" s="72" t="s">
        <v>6</v>
      </c>
      <c r="N11" s="72" t="s">
        <v>7</v>
      </c>
      <c r="O11" s="72" t="s">
        <v>8</v>
      </c>
      <c r="P11" s="72" t="s">
        <v>9</v>
      </c>
      <c r="Q11" s="72" t="s">
        <v>10</v>
      </c>
      <c r="R11" s="72" t="s">
        <v>4</v>
      </c>
      <c r="S11" s="72" t="s">
        <v>5</v>
      </c>
      <c r="T11" s="72" t="s">
        <v>6</v>
      </c>
      <c r="U11" s="72" t="s">
        <v>7</v>
      </c>
      <c r="V11" s="72" t="s">
        <v>8</v>
      </c>
      <c r="W11" s="72" t="s">
        <v>9</v>
      </c>
      <c r="X11" s="72" t="s">
        <v>10</v>
      </c>
      <c r="Y11" s="72" t="s">
        <v>4</v>
      </c>
      <c r="Z11" s="72" t="s">
        <v>5</v>
      </c>
      <c r="AA11" s="72" t="s">
        <v>6</v>
      </c>
      <c r="AB11" s="72" t="s">
        <v>7</v>
      </c>
      <c r="AC11" s="72" t="s">
        <v>8</v>
      </c>
      <c r="AD11" s="72" t="s">
        <v>9</v>
      </c>
      <c r="AE11" s="72" t="s">
        <v>10</v>
      </c>
      <c r="AF11" s="72" t="s">
        <v>4</v>
      </c>
      <c r="AG11" s="72" t="s">
        <v>5</v>
      </c>
      <c r="AH11" s="72" t="s">
        <v>6</v>
      </c>
      <c r="AI11" s="72" t="s">
        <v>7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35" s="66" customFormat="1" ht="12.75">
      <c r="A12" s="65"/>
      <c r="B12" s="65"/>
      <c r="C12" s="73" t="s">
        <v>20</v>
      </c>
      <c r="D12" s="81"/>
      <c r="E12" s="75">
        <v>1</v>
      </c>
      <c r="F12" s="75">
        <v>2</v>
      </c>
      <c r="G12" s="75">
        <v>3</v>
      </c>
      <c r="H12" s="75">
        <v>4</v>
      </c>
      <c r="I12" s="75">
        <v>5</v>
      </c>
      <c r="J12" s="75">
        <v>6</v>
      </c>
      <c r="K12" s="75">
        <v>7</v>
      </c>
      <c r="L12" s="75">
        <v>8</v>
      </c>
      <c r="M12" s="75">
        <v>9</v>
      </c>
      <c r="N12" s="75">
        <v>10</v>
      </c>
      <c r="O12" s="75">
        <v>11</v>
      </c>
      <c r="P12" s="75">
        <v>12</v>
      </c>
      <c r="Q12" s="75">
        <v>13</v>
      </c>
      <c r="R12" s="75">
        <v>14</v>
      </c>
      <c r="S12" s="75">
        <v>15</v>
      </c>
      <c r="T12" s="75">
        <v>16</v>
      </c>
      <c r="U12" s="75">
        <v>17</v>
      </c>
      <c r="V12" s="75">
        <v>18</v>
      </c>
      <c r="W12" s="75">
        <v>19</v>
      </c>
      <c r="X12" s="75">
        <v>20</v>
      </c>
      <c r="Y12" s="75">
        <v>21</v>
      </c>
      <c r="Z12" s="75">
        <v>22</v>
      </c>
      <c r="AA12" s="75">
        <v>23</v>
      </c>
      <c r="AB12" s="75">
        <v>24</v>
      </c>
      <c r="AC12" s="75">
        <v>25</v>
      </c>
      <c r="AD12" s="75">
        <v>26</v>
      </c>
      <c r="AE12" s="75">
        <v>27</v>
      </c>
      <c r="AF12" s="75">
        <v>28</v>
      </c>
      <c r="AG12" s="75">
        <v>29</v>
      </c>
      <c r="AH12" s="75">
        <v>30</v>
      </c>
      <c r="AI12" s="75">
        <v>31</v>
      </c>
    </row>
    <row r="13" spans="1:35" s="61" customFormat="1" ht="49.5">
      <c r="A13" s="2"/>
      <c r="B13" s="2"/>
      <c r="C13" s="82" t="s">
        <v>54</v>
      </c>
      <c r="D13" s="76"/>
      <c r="E13" s="77" t="s">
        <v>8</v>
      </c>
      <c r="F13" s="77" t="s">
        <v>9</v>
      </c>
      <c r="G13" s="77" t="s">
        <v>10</v>
      </c>
      <c r="H13" s="77" t="s">
        <v>4</v>
      </c>
      <c r="I13" s="77" t="s">
        <v>5</v>
      </c>
      <c r="J13" s="77" t="s">
        <v>6</v>
      </c>
      <c r="K13" s="77" t="s">
        <v>7</v>
      </c>
      <c r="L13" s="77" t="s">
        <v>8</v>
      </c>
      <c r="M13" s="77" t="s">
        <v>9</v>
      </c>
      <c r="N13" s="77" t="s">
        <v>10</v>
      </c>
      <c r="O13" s="77" t="s">
        <v>4</v>
      </c>
      <c r="P13" s="77" t="s">
        <v>5</v>
      </c>
      <c r="Q13" s="77" t="s">
        <v>6</v>
      </c>
      <c r="R13" s="77" t="s">
        <v>7</v>
      </c>
      <c r="S13" s="77" t="s">
        <v>8</v>
      </c>
      <c r="T13" s="77" t="s">
        <v>9</v>
      </c>
      <c r="U13" s="77" t="s">
        <v>10</v>
      </c>
      <c r="V13" s="77" t="s">
        <v>4</v>
      </c>
      <c r="W13" s="77" t="s">
        <v>5</v>
      </c>
      <c r="X13" s="77" t="s">
        <v>6</v>
      </c>
      <c r="Y13" s="77" t="s">
        <v>7</v>
      </c>
      <c r="Z13" s="77" t="s">
        <v>8</v>
      </c>
      <c r="AA13" s="77" t="s">
        <v>9</v>
      </c>
      <c r="AB13" s="77" t="s">
        <v>10</v>
      </c>
      <c r="AC13" s="77" t="s">
        <v>4</v>
      </c>
      <c r="AD13" s="77" t="s">
        <v>5</v>
      </c>
      <c r="AE13" s="77" t="s">
        <v>6</v>
      </c>
      <c r="AF13" s="77" t="s">
        <v>7</v>
      </c>
      <c r="AG13" s="77" t="s">
        <v>8</v>
      </c>
      <c r="AH13" s="77" t="s">
        <v>9</v>
      </c>
      <c r="AI13" s="77"/>
    </row>
    <row r="14" spans="1:35" s="66" customFormat="1" ht="12.75">
      <c r="A14" s="67"/>
      <c r="B14" s="67"/>
      <c r="C14" s="83" t="s">
        <v>13</v>
      </c>
      <c r="D14" s="84"/>
      <c r="E14" s="80">
        <v>1</v>
      </c>
      <c r="F14" s="80">
        <v>2</v>
      </c>
      <c r="G14" s="80">
        <v>3</v>
      </c>
      <c r="H14" s="80">
        <v>4</v>
      </c>
      <c r="I14" s="80">
        <v>5</v>
      </c>
      <c r="J14" s="80">
        <v>6</v>
      </c>
      <c r="K14" s="80">
        <v>7</v>
      </c>
      <c r="L14" s="80">
        <v>8</v>
      </c>
      <c r="M14" s="80">
        <v>9</v>
      </c>
      <c r="N14" s="80">
        <v>10</v>
      </c>
      <c r="O14" s="80">
        <v>11</v>
      </c>
      <c r="P14" s="80">
        <v>12</v>
      </c>
      <c r="Q14" s="80">
        <v>13</v>
      </c>
      <c r="R14" s="80">
        <v>14</v>
      </c>
      <c r="S14" s="80">
        <v>15</v>
      </c>
      <c r="T14" s="80">
        <v>16</v>
      </c>
      <c r="U14" s="80">
        <v>17</v>
      </c>
      <c r="V14" s="80">
        <v>18</v>
      </c>
      <c r="W14" s="80">
        <v>19</v>
      </c>
      <c r="X14" s="80">
        <v>20</v>
      </c>
      <c r="Y14" s="80">
        <v>21</v>
      </c>
      <c r="Z14" s="80">
        <v>22</v>
      </c>
      <c r="AA14" s="80">
        <v>23</v>
      </c>
      <c r="AB14" s="80">
        <v>24</v>
      </c>
      <c r="AC14" s="80">
        <v>25</v>
      </c>
      <c r="AD14" s="80">
        <v>26</v>
      </c>
      <c r="AE14" s="80">
        <v>27</v>
      </c>
      <c r="AF14" s="80">
        <v>28</v>
      </c>
      <c r="AG14" s="80">
        <v>29</v>
      </c>
      <c r="AH14" s="80">
        <v>30</v>
      </c>
      <c r="AI14" s="80"/>
    </row>
    <row r="15" spans="1:256" s="61" customFormat="1" ht="49.5">
      <c r="A15" s="2"/>
      <c r="B15" s="2"/>
      <c r="C15" s="74" t="s">
        <v>55</v>
      </c>
      <c r="D15" s="74"/>
      <c r="E15" s="72" t="s">
        <v>10</v>
      </c>
      <c r="F15" s="72" t="s">
        <v>4</v>
      </c>
      <c r="G15" s="72" t="s">
        <v>5</v>
      </c>
      <c r="H15" s="72" t="s">
        <v>6</v>
      </c>
      <c r="I15" s="72" t="s">
        <v>7</v>
      </c>
      <c r="J15" s="72" t="s">
        <v>8</v>
      </c>
      <c r="K15" s="72" t="s">
        <v>9</v>
      </c>
      <c r="L15" s="72" t="s">
        <v>10</v>
      </c>
      <c r="M15" s="72" t="s">
        <v>4</v>
      </c>
      <c r="N15" s="72" t="s">
        <v>5</v>
      </c>
      <c r="O15" s="72" t="s">
        <v>6</v>
      </c>
      <c r="P15" s="72" t="s">
        <v>7</v>
      </c>
      <c r="Q15" s="72" t="s">
        <v>8</v>
      </c>
      <c r="R15" s="72" t="s">
        <v>9</v>
      </c>
      <c r="S15" s="72" t="s">
        <v>10</v>
      </c>
      <c r="T15" s="72" t="s">
        <v>4</v>
      </c>
      <c r="U15" s="72" t="s">
        <v>5</v>
      </c>
      <c r="V15" s="72" t="s">
        <v>6</v>
      </c>
      <c r="W15" s="72" t="s">
        <v>7</v>
      </c>
      <c r="X15" s="72" t="s">
        <v>8</v>
      </c>
      <c r="Y15" s="72" t="s">
        <v>9</v>
      </c>
      <c r="Z15" s="72" t="s">
        <v>10</v>
      </c>
      <c r="AA15" s="72" t="s">
        <v>4</v>
      </c>
      <c r="AB15" s="72" t="s">
        <v>5</v>
      </c>
      <c r="AC15" s="72" t="s">
        <v>6</v>
      </c>
      <c r="AD15" s="72" t="s">
        <v>7</v>
      </c>
      <c r="AE15" s="72" t="s">
        <v>8</v>
      </c>
      <c r="AF15" s="72" t="s">
        <v>9</v>
      </c>
      <c r="AG15" s="72" t="s">
        <v>10</v>
      </c>
      <c r="AH15" s="72" t="s">
        <v>4</v>
      </c>
      <c r="AI15" s="72" t="s">
        <v>5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35" s="66" customFormat="1" ht="12.75">
      <c r="A16" s="65"/>
      <c r="B16" s="65"/>
      <c r="C16" s="85" t="s">
        <v>14</v>
      </c>
      <c r="D16" s="74"/>
      <c r="E16" s="75">
        <v>1</v>
      </c>
      <c r="F16" s="75">
        <v>2</v>
      </c>
      <c r="G16" s="75">
        <v>3</v>
      </c>
      <c r="H16" s="75">
        <v>4</v>
      </c>
      <c r="I16" s="75">
        <v>5</v>
      </c>
      <c r="J16" s="75">
        <v>6</v>
      </c>
      <c r="K16" s="75">
        <v>7</v>
      </c>
      <c r="L16" s="75">
        <v>8</v>
      </c>
      <c r="M16" s="75">
        <v>9</v>
      </c>
      <c r="N16" s="75">
        <v>10</v>
      </c>
      <c r="O16" s="75">
        <v>11</v>
      </c>
      <c r="P16" s="75">
        <v>12</v>
      </c>
      <c r="Q16" s="75">
        <v>13</v>
      </c>
      <c r="R16" s="75">
        <v>14</v>
      </c>
      <c r="S16" s="75">
        <v>15</v>
      </c>
      <c r="T16" s="75">
        <v>16</v>
      </c>
      <c r="U16" s="75">
        <v>17</v>
      </c>
      <c r="V16" s="75">
        <v>18</v>
      </c>
      <c r="W16" s="75">
        <v>19</v>
      </c>
      <c r="X16" s="75">
        <v>20</v>
      </c>
      <c r="Y16" s="75">
        <v>21</v>
      </c>
      <c r="Z16" s="75">
        <v>22</v>
      </c>
      <c r="AA16" s="75">
        <v>23</v>
      </c>
      <c r="AB16" s="75">
        <v>24</v>
      </c>
      <c r="AC16" s="75">
        <v>25</v>
      </c>
      <c r="AD16" s="75">
        <v>26</v>
      </c>
      <c r="AE16" s="75">
        <v>27</v>
      </c>
      <c r="AF16" s="75">
        <v>28</v>
      </c>
      <c r="AG16" s="75">
        <v>29</v>
      </c>
      <c r="AH16" s="75">
        <v>30</v>
      </c>
      <c r="AI16" s="75">
        <v>31</v>
      </c>
    </row>
    <row r="17" spans="1:35" s="61" customFormat="1" ht="49.5">
      <c r="A17" s="41"/>
      <c r="B17" s="41"/>
      <c r="C17" s="86" t="s">
        <v>56</v>
      </c>
      <c r="D17" s="86"/>
      <c r="E17" s="77" t="s">
        <v>6</v>
      </c>
      <c r="F17" s="77" t="s">
        <v>7</v>
      </c>
      <c r="G17" s="77" t="s">
        <v>8</v>
      </c>
      <c r="H17" s="77" t="s">
        <v>9</v>
      </c>
      <c r="I17" s="77" t="s">
        <v>10</v>
      </c>
      <c r="J17" s="77" t="s">
        <v>4</v>
      </c>
      <c r="K17" s="77" t="s">
        <v>5</v>
      </c>
      <c r="L17" s="77" t="s">
        <v>6</v>
      </c>
      <c r="M17" s="77" t="s">
        <v>7</v>
      </c>
      <c r="N17" s="77" t="s">
        <v>8</v>
      </c>
      <c r="O17" s="77" t="s">
        <v>9</v>
      </c>
      <c r="P17" s="77" t="s">
        <v>10</v>
      </c>
      <c r="Q17" s="77" t="s">
        <v>4</v>
      </c>
      <c r="R17" s="77" t="s">
        <v>5</v>
      </c>
      <c r="S17" s="77" t="s">
        <v>6</v>
      </c>
      <c r="T17" s="77" t="s">
        <v>7</v>
      </c>
      <c r="U17" s="77" t="s">
        <v>8</v>
      </c>
      <c r="V17" s="77" t="s">
        <v>9</v>
      </c>
      <c r="W17" s="77" t="s">
        <v>10</v>
      </c>
      <c r="X17" s="77" t="s">
        <v>4</v>
      </c>
      <c r="Y17" s="77" t="s">
        <v>5</v>
      </c>
      <c r="Z17" s="77" t="s">
        <v>6</v>
      </c>
      <c r="AA17" s="77" t="s">
        <v>7</v>
      </c>
      <c r="AB17" s="77" t="s">
        <v>8</v>
      </c>
      <c r="AC17" s="77" t="s">
        <v>9</v>
      </c>
      <c r="AD17" s="77" t="s">
        <v>10</v>
      </c>
      <c r="AE17" s="77" t="s">
        <v>4</v>
      </c>
      <c r="AF17" s="77" t="s">
        <v>5</v>
      </c>
      <c r="AG17" s="77" t="s">
        <v>6</v>
      </c>
      <c r="AH17" s="77" t="s">
        <v>7</v>
      </c>
      <c r="AI17" s="77"/>
    </row>
    <row r="18" spans="1:35" s="66" customFormat="1" ht="12.75">
      <c r="A18" s="65"/>
      <c r="B18" s="65"/>
      <c r="C18" s="87" t="s">
        <v>15</v>
      </c>
      <c r="D18" s="79"/>
      <c r="E18" s="80">
        <v>1</v>
      </c>
      <c r="F18" s="80">
        <v>2</v>
      </c>
      <c r="G18" s="80">
        <v>3</v>
      </c>
      <c r="H18" s="80">
        <v>4</v>
      </c>
      <c r="I18" s="80">
        <v>5</v>
      </c>
      <c r="J18" s="80">
        <v>6</v>
      </c>
      <c r="K18" s="80">
        <v>7</v>
      </c>
      <c r="L18" s="80">
        <v>8</v>
      </c>
      <c r="M18" s="80">
        <v>9</v>
      </c>
      <c r="N18" s="80">
        <v>10</v>
      </c>
      <c r="O18" s="80">
        <v>11</v>
      </c>
      <c r="P18" s="80">
        <v>12</v>
      </c>
      <c r="Q18" s="80">
        <v>13</v>
      </c>
      <c r="R18" s="80">
        <v>14</v>
      </c>
      <c r="S18" s="80">
        <v>15</v>
      </c>
      <c r="T18" s="80">
        <v>16</v>
      </c>
      <c r="U18" s="80">
        <v>17</v>
      </c>
      <c r="V18" s="80">
        <v>18</v>
      </c>
      <c r="W18" s="80">
        <v>19</v>
      </c>
      <c r="X18" s="80">
        <v>20</v>
      </c>
      <c r="Y18" s="80">
        <v>21</v>
      </c>
      <c r="Z18" s="80">
        <v>22</v>
      </c>
      <c r="AA18" s="80">
        <v>23</v>
      </c>
      <c r="AB18" s="80">
        <v>24</v>
      </c>
      <c r="AC18" s="80">
        <v>25</v>
      </c>
      <c r="AD18" s="80">
        <v>26</v>
      </c>
      <c r="AE18" s="80">
        <v>27</v>
      </c>
      <c r="AF18" s="80">
        <v>28</v>
      </c>
      <c r="AG18" s="80">
        <v>29</v>
      </c>
      <c r="AH18" s="80">
        <v>30</v>
      </c>
      <c r="AI18" s="80"/>
    </row>
    <row r="19" spans="1:35" s="61" customFormat="1" ht="49.5">
      <c r="A19" s="41"/>
      <c r="B19" s="41"/>
      <c r="C19" s="81" t="s">
        <v>57</v>
      </c>
      <c r="D19" s="81"/>
      <c r="E19" s="72" t="s">
        <v>8</v>
      </c>
      <c r="F19" s="72" t="s">
        <v>9</v>
      </c>
      <c r="G19" s="72" t="s">
        <v>10</v>
      </c>
      <c r="H19" s="72" t="s">
        <v>4</v>
      </c>
      <c r="I19" s="72" t="s">
        <v>5</v>
      </c>
      <c r="J19" s="72" t="s">
        <v>6</v>
      </c>
      <c r="K19" s="72" t="s">
        <v>7</v>
      </c>
      <c r="L19" s="72" t="s">
        <v>8</v>
      </c>
      <c r="M19" s="72" t="s">
        <v>9</v>
      </c>
      <c r="N19" s="72" t="s">
        <v>10</v>
      </c>
      <c r="O19" s="72" t="s">
        <v>4</v>
      </c>
      <c r="P19" s="72" t="s">
        <v>5</v>
      </c>
      <c r="Q19" s="72" t="s">
        <v>6</v>
      </c>
      <c r="R19" s="72" t="s">
        <v>7</v>
      </c>
      <c r="S19" s="72" t="s">
        <v>8</v>
      </c>
      <c r="T19" s="72" t="s">
        <v>9</v>
      </c>
      <c r="U19" s="72" t="s">
        <v>10</v>
      </c>
      <c r="V19" s="72" t="s">
        <v>4</v>
      </c>
      <c r="W19" s="72" t="s">
        <v>5</v>
      </c>
      <c r="X19" s="72" t="s">
        <v>6</v>
      </c>
      <c r="Y19" s="72" t="s">
        <v>7</v>
      </c>
      <c r="Z19" s="72" t="s">
        <v>8</v>
      </c>
      <c r="AA19" s="72" t="s">
        <v>9</v>
      </c>
      <c r="AB19" s="72" t="s">
        <v>10</v>
      </c>
      <c r="AC19" s="72" t="s">
        <v>4</v>
      </c>
      <c r="AD19" s="72" t="s">
        <v>5</v>
      </c>
      <c r="AE19" s="72" t="s">
        <v>6</v>
      </c>
      <c r="AF19" s="72" t="s">
        <v>7</v>
      </c>
      <c r="AG19" s="72" t="s">
        <v>8</v>
      </c>
      <c r="AH19" s="72" t="s">
        <v>9</v>
      </c>
      <c r="AI19" s="72" t="s">
        <v>10</v>
      </c>
    </row>
    <row r="20" spans="1:35" s="66" customFormat="1" ht="12.75">
      <c r="A20" s="65"/>
      <c r="B20" s="65"/>
      <c r="C20" s="85" t="s">
        <v>16</v>
      </c>
      <c r="D20" s="74"/>
      <c r="E20" s="75">
        <v>1</v>
      </c>
      <c r="F20" s="75">
        <v>2</v>
      </c>
      <c r="G20" s="75">
        <v>3</v>
      </c>
      <c r="H20" s="75">
        <v>4</v>
      </c>
      <c r="I20" s="75">
        <v>5</v>
      </c>
      <c r="J20" s="75">
        <v>6</v>
      </c>
      <c r="K20" s="75">
        <v>7</v>
      </c>
      <c r="L20" s="75">
        <v>8</v>
      </c>
      <c r="M20" s="75">
        <v>9</v>
      </c>
      <c r="N20" s="75">
        <v>10</v>
      </c>
      <c r="O20" s="75">
        <v>11</v>
      </c>
      <c r="P20" s="75">
        <v>12</v>
      </c>
      <c r="Q20" s="75">
        <v>13</v>
      </c>
      <c r="R20" s="75">
        <v>14</v>
      </c>
      <c r="S20" s="75">
        <v>15</v>
      </c>
      <c r="T20" s="75">
        <v>16</v>
      </c>
      <c r="U20" s="75">
        <v>17</v>
      </c>
      <c r="V20" s="75">
        <v>18</v>
      </c>
      <c r="W20" s="75">
        <v>19</v>
      </c>
      <c r="X20" s="75">
        <v>20</v>
      </c>
      <c r="Y20" s="75">
        <v>21</v>
      </c>
      <c r="Z20" s="75">
        <v>22</v>
      </c>
      <c r="AA20" s="75">
        <v>23</v>
      </c>
      <c r="AB20" s="75">
        <v>24</v>
      </c>
      <c r="AC20" s="75">
        <v>25</v>
      </c>
      <c r="AD20" s="75">
        <v>26</v>
      </c>
      <c r="AE20" s="75">
        <v>27</v>
      </c>
      <c r="AF20" s="75">
        <v>28</v>
      </c>
      <c r="AG20" s="75">
        <v>29</v>
      </c>
      <c r="AH20" s="75">
        <v>30</v>
      </c>
      <c r="AI20" s="75">
        <v>31</v>
      </c>
    </row>
    <row r="21" spans="1:35" s="61" customFormat="1" ht="49.5">
      <c r="A21" s="41"/>
      <c r="B21" s="41"/>
      <c r="C21" s="84" t="s">
        <v>58</v>
      </c>
      <c r="D21" s="84"/>
      <c r="E21" s="77" t="s">
        <v>4</v>
      </c>
      <c r="F21" s="77" t="s">
        <v>5</v>
      </c>
      <c r="G21" s="77" t="s">
        <v>6</v>
      </c>
      <c r="H21" s="77" t="s">
        <v>7</v>
      </c>
      <c r="I21" s="77" t="s">
        <v>8</v>
      </c>
      <c r="J21" s="77" t="s">
        <v>9</v>
      </c>
      <c r="K21" s="77" t="s">
        <v>10</v>
      </c>
      <c r="L21" s="77" t="s">
        <v>4</v>
      </c>
      <c r="M21" s="77" t="s">
        <v>5</v>
      </c>
      <c r="N21" s="77" t="s">
        <v>6</v>
      </c>
      <c r="O21" s="77" t="s">
        <v>7</v>
      </c>
      <c r="P21" s="77" t="s">
        <v>8</v>
      </c>
      <c r="Q21" s="77" t="s">
        <v>9</v>
      </c>
      <c r="R21" s="77" t="s">
        <v>10</v>
      </c>
      <c r="S21" s="77" t="s">
        <v>4</v>
      </c>
      <c r="T21" s="77" t="s">
        <v>5</v>
      </c>
      <c r="U21" s="77" t="s">
        <v>6</v>
      </c>
      <c r="V21" s="77" t="s">
        <v>7</v>
      </c>
      <c r="W21" s="77" t="s">
        <v>8</v>
      </c>
      <c r="X21" s="77" t="s">
        <v>9</v>
      </c>
      <c r="Y21" s="77" t="s">
        <v>10</v>
      </c>
      <c r="Z21" s="77" t="s">
        <v>4</v>
      </c>
      <c r="AA21" s="77" t="s">
        <v>5</v>
      </c>
      <c r="AB21" s="77" t="s">
        <v>6</v>
      </c>
      <c r="AC21" s="77" t="s">
        <v>7</v>
      </c>
      <c r="AD21" s="77" t="s">
        <v>8</v>
      </c>
      <c r="AE21" s="77" t="s">
        <v>9</v>
      </c>
      <c r="AF21" s="77" t="s">
        <v>10</v>
      </c>
      <c r="AG21" s="77" t="s">
        <v>4</v>
      </c>
      <c r="AH21" s="77" t="s">
        <v>5</v>
      </c>
      <c r="AI21" s="77" t="s">
        <v>6</v>
      </c>
    </row>
    <row r="22" spans="1:35" s="66" customFormat="1" ht="12.75">
      <c r="A22" s="65"/>
      <c r="B22" s="65"/>
      <c r="C22" s="87" t="s">
        <v>17</v>
      </c>
      <c r="D22" s="79"/>
      <c r="E22" s="80">
        <v>1</v>
      </c>
      <c r="F22" s="80">
        <v>2</v>
      </c>
      <c r="G22" s="80">
        <v>3</v>
      </c>
      <c r="H22" s="80">
        <v>4</v>
      </c>
      <c r="I22" s="80">
        <v>5</v>
      </c>
      <c r="J22" s="80">
        <v>6</v>
      </c>
      <c r="K22" s="80">
        <v>7</v>
      </c>
      <c r="L22" s="80">
        <v>8</v>
      </c>
      <c r="M22" s="80">
        <v>9</v>
      </c>
      <c r="N22" s="80">
        <v>10</v>
      </c>
      <c r="O22" s="80">
        <v>11</v>
      </c>
      <c r="P22" s="80">
        <v>12</v>
      </c>
      <c r="Q22" s="80">
        <v>13</v>
      </c>
      <c r="R22" s="80">
        <v>14</v>
      </c>
      <c r="S22" s="80">
        <v>15</v>
      </c>
      <c r="T22" s="80">
        <v>16</v>
      </c>
      <c r="U22" s="80">
        <v>17</v>
      </c>
      <c r="V22" s="80">
        <v>18</v>
      </c>
      <c r="W22" s="80">
        <v>19</v>
      </c>
      <c r="X22" s="80">
        <v>20</v>
      </c>
      <c r="Y22" s="80">
        <v>21</v>
      </c>
      <c r="Z22" s="80">
        <v>22</v>
      </c>
      <c r="AA22" s="80">
        <v>23</v>
      </c>
      <c r="AB22" s="80">
        <v>24</v>
      </c>
      <c r="AC22" s="80">
        <v>25</v>
      </c>
      <c r="AD22" s="80">
        <v>26</v>
      </c>
      <c r="AE22" s="80">
        <v>27</v>
      </c>
      <c r="AF22" s="80">
        <v>28</v>
      </c>
      <c r="AG22" s="80">
        <v>29</v>
      </c>
      <c r="AH22" s="80">
        <v>30</v>
      </c>
      <c r="AI22" s="80">
        <v>31</v>
      </c>
    </row>
    <row r="23" spans="1:256" s="61" customFormat="1" ht="49.5">
      <c r="A23" s="41"/>
      <c r="B23" s="41"/>
      <c r="C23" s="81" t="s">
        <v>59</v>
      </c>
      <c r="D23" s="81"/>
      <c r="E23" s="72" t="s">
        <v>7</v>
      </c>
      <c r="F23" s="72" t="s">
        <v>8</v>
      </c>
      <c r="G23" s="72" t="s">
        <v>9</v>
      </c>
      <c r="H23" s="72" t="s">
        <v>10</v>
      </c>
      <c r="I23" s="72" t="s">
        <v>4</v>
      </c>
      <c r="J23" s="72" t="s">
        <v>5</v>
      </c>
      <c r="K23" s="72" t="s">
        <v>6</v>
      </c>
      <c r="L23" s="72" t="s">
        <v>7</v>
      </c>
      <c r="M23" s="72" t="s">
        <v>8</v>
      </c>
      <c r="N23" s="72" t="s">
        <v>9</v>
      </c>
      <c r="O23" s="72" t="s">
        <v>10</v>
      </c>
      <c r="P23" s="72" t="s">
        <v>4</v>
      </c>
      <c r="Q23" s="72" t="s">
        <v>5</v>
      </c>
      <c r="R23" s="72" t="s">
        <v>6</v>
      </c>
      <c r="S23" s="72" t="s">
        <v>7</v>
      </c>
      <c r="T23" s="72" t="s">
        <v>8</v>
      </c>
      <c r="U23" s="72" t="s">
        <v>9</v>
      </c>
      <c r="V23" s="72" t="s">
        <v>10</v>
      </c>
      <c r="W23" s="72" t="s">
        <v>4</v>
      </c>
      <c r="X23" s="72" t="s">
        <v>5</v>
      </c>
      <c r="Y23" s="72" t="s">
        <v>6</v>
      </c>
      <c r="Z23" s="72" t="s">
        <v>7</v>
      </c>
      <c r="AA23" s="72" t="s">
        <v>8</v>
      </c>
      <c r="AB23" s="72" t="s">
        <v>9</v>
      </c>
      <c r="AC23" s="72" t="s">
        <v>10</v>
      </c>
      <c r="AD23" s="72" t="s">
        <v>4</v>
      </c>
      <c r="AE23" s="72" t="s">
        <v>5</v>
      </c>
      <c r="AF23" s="72" t="s">
        <v>6</v>
      </c>
      <c r="AG23" s="72" t="s">
        <v>7</v>
      </c>
      <c r="AH23" s="72" t="s">
        <v>8</v>
      </c>
      <c r="AI23" s="72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35" s="66" customFormat="1" ht="12.75">
      <c r="A24" s="65"/>
      <c r="B24" s="65"/>
      <c r="C24" s="74" t="s">
        <v>22</v>
      </c>
      <c r="D24" s="74"/>
      <c r="E24" s="75">
        <v>1</v>
      </c>
      <c r="F24" s="75">
        <v>2</v>
      </c>
      <c r="G24" s="75">
        <v>3</v>
      </c>
      <c r="H24" s="75">
        <v>4</v>
      </c>
      <c r="I24" s="75">
        <v>5</v>
      </c>
      <c r="J24" s="75">
        <v>6</v>
      </c>
      <c r="K24" s="75">
        <v>7</v>
      </c>
      <c r="L24" s="75">
        <v>8</v>
      </c>
      <c r="M24" s="75">
        <v>9</v>
      </c>
      <c r="N24" s="75">
        <v>10</v>
      </c>
      <c r="O24" s="75">
        <v>11</v>
      </c>
      <c r="P24" s="75">
        <v>12</v>
      </c>
      <c r="Q24" s="75">
        <v>13</v>
      </c>
      <c r="R24" s="75">
        <v>14</v>
      </c>
      <c r="S24" s="75">
        <v>15</v>
      </c>
      <c r="T24" s="75">
        <v>16</v>
      </c>
      <c r="U24" s="75">
        <v>17</v>
      </c>
      <c r="V24" s="75">
        <v>18</v>
      </c>
      <c r="W24" s="75">
        <v>19</v>
      </c>
      <c r="X24" s="75">
        <v>20</v>
      </c>
      <c r="Y24" s="75">
        <v>21</v>
      </c>
      <c r="Z24" s="75">
        <v>22</v>
      </c>
      <c r="AA24" s="75">
        <v>23</v>
      </c>
      <c r="AB24" s="75">
        <v>24</v>
      </c>
      <c r="AC24" s="75">
        <v>25</v>
      </c>
      <c r="AD24" s="75">
        <v>26</v>
      </c>
      <c r="AE24" s="75">
        <v>27</v>
      </c>
      <c r="AF24" s="75">
        <v>28</v>
      </c>
      <c r="AG24" s="75">
        <v>29</v>
      </c>
      <c r="AH24" s="75">
        <v>30</v>
      </c>
      <c r="AI24" s="75"/>
    </row>
    <row r="25" spans="1:256" s="61" customFormat="1" ht="49.5">
      <c r="A25" s="41"/>
      <c r="B25" s="41"/>
      <c r="C25" s="84" t="s">
        <v>60</v>
      </c>
      <c r="D25" s="84"/>
      <c r="E25" s="77" t="s">
        <v>9</v>
      </c>
      <c r="F25" s="77" t="s">
        <v>10</v>
      </c>
      <c r="G25" s="77" t="s">
        <v>4</v>
      </c>
      <c r="H25" s="77" t="s">
        <v>5</v>
      </c>
      <c r="I25" s="77" t="s">
        <v>6</v>
      </c>
      <c r="J25" s="77" t="s">
        <v>7</v>
      </c>
      <c r="K25" s="77" t="s">
        <v>8</v>
      </c>
      <c r="L25" s="77" t="s">
        <v>9</v>
      </c>
      <c r="M25" s="77" t="s">
        <v>10</v>
      </c>
      <c r="N25" s="77" t="s">
        <v>4</v>
      </c>
      <c r="O25" s="77" t="s">
        <v>5</v>
      </c>
      <c r="P25" s="77" t="s">
        <v>6</v>
      </c>
      <c r="Q25" s="77" t="s">
        <v>7</v>
      </c>
      <c r="R25" s="77" t="s">
        <v>8</v>
      </c>
      <c r="S25" s="77" t="s">
        <v>9</v>
      </c>
      <c r="T25" s="77" t="s">
        <v>10</v>
      </c>
      <c r="U25" s="77" t="s">
        <v>4</v>
      </c>
      <c r="V25" s="77" t="s">
        <v>5</v>
      </c>
      <c r="W25" s="77" t="s">
        <v>6</v>
      </c>
      <c r="X25" s="77" t="s">
        <v>7</v>
      </c>
      <c r="Y25" s="77" t="s">
        <v>8</v>
      </c>
      <c r="Z25" s="77" t="s">
        <v>9</v>
      </c>
      <c r="AA25" s="77" t="s">
        <v>10</v>
      </c>
      <c r="AB25" s="77" t="s">
        <v>4</v>
      </c>
      <c r="AC25" s="77" t="s">
        <v>5</v>
      </c>
      <c r="AD25" s="77" t="s">
        <v>6</v>
      </c>
      <c r="AE25" s="77" t="s">
        <v>7</v>
      </c>
      <c r="AF25" s="77" t="s">
        <v>8</v>
      </c>
      <c r="AG25" s="77" t="s">
        <v>9</v>
      </c>
      <c r="AH25" s="77" t="s">
        <v>10</v>
      </c>
      <c r="AI25" s="77" t="s">
        <v>4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35" s="66" customFormat="1" ht="12.75">
      <c r="A26" s="65"/>
      <c r="B26" s="65"/>
      <c r="C26" s="87" t="s">
        <v>23</v>
      </c>
      <c r="D26" s="79"/>
      <c r="E26" s="80">
        <v>1</v>
      </c>
      <c r="F26" s="80">
        <v>2</v>
      </c>
      <c r="G26" s="80">
        <v>3</v>
      </c>
      <c r="H26" s="80">
        <v>4</v>
      </c>
      <c r="I26" s="80">
        <v>5</v>
      </c>
      <c r="J26" s="80">
        <v>6</v>
      </c>
      <c r="K26" s="80">
        <v>7</v>
      </c>
      <c r="L26" s="80">
        <v>8</v>
      </c>
      <c r="M26" s="80">
        <v>9</v>
      </c>
      <c r="N26" s="80">
        <v>10</v>
      </c>
      <c r="O26" s="80">
        <v>11</v>
      </c>
      <c r="P26" s="80">
        <v>12</v>
      </c>
      <c r="Q26" s="80">
        <v>13</v>
      </c>
      <c r="R26" s="80">
        <v>14</v>
      </c>
      <c r="S26" s="80">
        <v>15</v>
      </c>
      <c r="T26" s="80">
        <v>16</v>
      </c>
      <c r="U26" s="80">
        <v>17</v>
      </c>
      <c r="V26" s="80">
        <v>18</v>
      </c>
      <c r="W26" s="80">
        <v>19</v>
      </c>
      <c r="X26" s="80">
        <v>20</v>
      </c>
      <c r="Y26" s="80">
        <v>21</v>
      </c>
      <c r="Z26" s="80">
        <v>22</v>
      </c>
      <c r="AA26" s="80">
        <v>23</v>
      </c>
      <c r="AB26" s="80">
        <v>24</v>
      </c>
      <c r="AC26" s="80">
        <v>25</v>
      </c>
      <c r="AD26" s="80">
        <v>26</v>
      </c>
      <c r="AE26" s="80">
        <v>27</v>
      </c>
      <c r="AF26" s="80">
        <v>28</v>
      </c>
      <c r="AG26" s="80">
        <v>29</v>
      </c>
      <c r="AH26" s="80">
        <v>30</v>
      </c>
      <c r="AI26" s="80">
        <v>31</v>
      </c>
    </row>
    <row r="27" spans="1:35" s="61" customFormat="1" ht="49.5">
      <c r="A27" s="41"/>
      <c r="B27" s="41"/>
      <c r="C27" s="81" t="s">
        <v>61</v>
      </c>
      <c r="D27" s="81"/>
      <c r="E27" s="72" t="s">
        <v>5</v>
      </c>
      <c r="F27" s="72" t="s">
        <v>6</v>
      </c>
      <c r="G27" s="72" t="s">
        <v>7</v>
      </c>
      <c r="H27" s="72" t="s">
        <v>8</v>
      </c>
      <c r="I27" s="72" t="s">
        <v>9</v>
      </c>
      <c r="J27" s="72" t="s">
        <v>10</v>
      </c>
      <c r="K27" s="72" t="s">
        <v>4</v>
      </c>
      <c r="L27" s="72" t="s">
        <v>5</v>
      </c>
      <c r="M27" s="72" t="s">
        <v>6</v>
      </c>
      <c r="N27" s="72" t="s">
        <v>7</v>
      </c>
      <c r="O27" s="72" t="s">
        <v>8</v>
      </c>
      <c r="P27" s="72" t="s">
        <v>9</v>
      </c>
      <c r="Q27" s="72" t="s">
        <v>10</v>
      </c>
      <c r="R27" s="72" t="s">
        <v>4</v>
      </c>
      <c r="S27" s="72" t="s">
        <v>5</v>
      </c>
      <c r="T27" s="72" t="s">
        <v>6</v>
      </c>
      <c r="U27" s="72" t="s">
        <v>7</v>
      </c>
      <c r="V27" s="72" t="s">
        <v>8</v>
      </c>
      <c r="W27" s="72" t="s">
        <v>9</v>
      </c>
      <c r="X27" s="72" t="s">
        <v>10</v>
      </c>
      <c r="Y27" s="72" t="s">
        <v>4</v>
      </c>
      <c r="Z27" s="72" t="s">
        <v>5</v>
      </c>
      <c r="AA27" s="72" t="s">
        <v>6</v>
      </c>
      <c r="AB27" s="72" t="s">
        <v>7</v>
      </c>
      <c r="AC27" s="72" t="s">
        <v>8</v>
      </c>
      <c r="AD27" s="72" t="s">
        <v>9</v>
      </c>
      <c r="AE27" s="72" t="s">
        <v>10</v>
      </c>
      <c r="AF27" s="72" t="s">
        <v>4</v>
      </c>
      <c r="AG27" s="72" t="s">
        <v>5</v>
      </c>
      <c r="AH27" s="72" t="s">
        <v>6</v>
      </c>
      <c r="AI27" s="72"/>
    </row>
    <row r="28" spans="1:35" s="66" customFormat="1" ht="12.75">
      <c r="A28" s="65"/>
      <c r="B28" s="65"/>
      <c r="C28" s="85" t="s">
        <v>24</v>
      </c>
      <c r="D28" s="74"/>
      <c r="E28" s="75">
        <v>1</v>
      </c>
      <c r="F28" s="75">
        <v>2</v>
      </c>
      <c r="G28" s="75">
        <v>3</v>
      </c>
      <c r="H28" s="75">
        <v>4</v>
      </c>
      <c r="I28" s="75">
        <v>5</v>
      </c>
      <c r="J28" s="75">
        <v>6</v>
      </c>
      <c r="K28" s="75">
        <v>7</v>
      </c>
      <c r="L28" s="75">
        <v>8</v>
      </c>
      <c r="M28" s="75">
        <v>9</v>
      </c>
      <c r="N28" s="75">
        <v>10</v>
      </c>
      <c r="O28" s="75">
        <v>11</v>
      </c>
      <c r="P28" s="75">
        <v>12</v>
      </c>
      <c r="Q28" s="75">
        <v>13</v>
      </c>
      <c r="R28" s="75">
        <v>14</v>
      </c>
      <c r="S28" s="75">
        <v>15</v>
      </c>
      <c r="T28" s="75">
        <v>16</v>
      </c>
      <c r="U28" s="75">
        <v>17</v>
      </c>
      <c r="V28" s="75">
        <v>18</v>
      </c>
      <c r="W28" s="75">
        <v>19</v>
      </c>
      <c r="X28" s="75">
        <v>20</v>
      </c>
      <c r="Y28" s="75">
        <v>21</v>
      </c>
      <c r="Z28" s="75">
        <v>22</v>
      </c>
      <c r="AA28" s="75">
        <v>23</v>
      </c>
      <c r="AB28" s="75">
        <v>24</v>
      </c>
      <c r="AC28" s="75">
        <v>25</v>
      </c>
      <c r="AD28" s="75">
        <v>26</v>
      </c>
      <c r="AE28" s="75">
        <v>27</v>
      </c>
      <c r="AF28" s="75">
        <v>28</v>
      </c>
      <c r="AG28" s="75">
        <v>29</v>
      </c>
      <c r="AH28" s="75">
        <v>30</v>
      </c>
      <c r="AI28" s="75"/>
    </row>
    <row r="29" spans="1:35" s="61" customFormat="1" ht="49.5">
      <c r="A29" s="41"/>
      <c r="B29" s="41"/>
      <c r="C29" s="84" t="s">
        <v>62</v>
      </c>
      <c r="D29" s="88"/>
      <c r="E29" s="77" t="s">
        <v>7</v>
      </c>
      <c r="F29" s="77" t="s">
        <v>8</v>
      </c>
      <c r="G29" s="77" t="s">
        <v>9</v>
      </c>
      <c r="H29" s="77" t="s">
        <v>10</v>
      </c>
      <c r="I29" s="77" t="s">
        <v>4</v>
      </c>
      <c r="J29" s="77" t="s">
        <v>5</v>
      </c>
      <c r="K29" s="77" t="s">
        <v>6</v>
      </c>
      <c r="L29" s="77" t="s">
        <v>7</v>
      </c>
      <c r="M29" s="77" t="s">
        <v>8</v>
      </c>
      <c r="N29" s="77" t="s">
        <v>9</v>
      </c>
      <c r="O29" s="77" t="s">
        <v>10</v>
      </c>
      <c r="P29" s="77" t="s">
        <v>4</v>
      </c>
      <c r="Q29" s="77" t="s">
        <v>5</v>
      </c>
      <c r="R29" s="77" t="s">
        <v>6</v>
      </c>
      <c r="S29" s="77" t="s">
        <v>7</v>
      </c>
      <c r="T29" s="77" t="s">
        <v>8</v>
      </c>
      <c r="U29" s="77" t="s">
        <v>9</v>
      </c>
      <c r="V29" s="77" t="s">
        <v>10</v>
      </c>
      <c r="W29" s="77" t="s">
        <v>4</v>
      </c>
      <c r="X29" s="77" t="s">
        <v>5</v>
      </c>
      <c r="Y29" s="77" t="s">
        <v>6</v>
      </c>
      <c r="Z29" s="77" t="s">
        <v>7</v>
      </c>
      <c r="AA29" s="77" t="s">
        <v>8</v>
      </c>
      <c r="AB29" s="77" t="s">
        <v>9</v>
      </c>
      <c r="AC29" s="77" t="s">
        <v>10</v>
      </c>
      <c r="AD29" s="77" t="s">
        <v>4</v>
      </c>
      <c r="AE29" s="77" t="s">
        <v>5</v>
      </c>
      <c r="AF29" s="77" t="s">
        <v>6</v>
      </c>
      <c r="AG29" s="77" t="s">
        <v>7</v>
      </c>
      <c r="AH29" s="77" t="s">
        <v>8</v>
      </c>
      <c r="AI29" s="77" t="s">
        <v>9</v>
      </c>
    </row>
    <row r="30" spans="1:35" s="66" customFormat="1" ht="12.75">
      <c r="A30" s="65"/>
      <c r="B30" s="65"/>
      <c r="C30" s="87" t="s">
        <v>25</v>
      </c>
      <c r="D30" s="79"/>
      <c r="E30" s="80">
        <v>1</v>
      </c>
      <c r="F30" s="80">
        <v>2</v>
      </c>
      <c r="G30" s="80">
        <v>3</v>
      </c>
      <c r="H30" s="80">
        <v>4</v>
      </c>
      <c r="I30" s="80">
        <v>5</v>
      </c>
      <c r="J30" s="80">
        <v>6</v>
      </c>
      <c r="K30" s="80">
        <v>7</v>
      </c>
      <c r="L30" s="80">
        <v>8</v>
      </c>
      <c r="M30" s="80">
        <v>9</v>
      </c>
      <c r="N30" s="80">
        <v>10</v>
      </c>
      <c r="O30" s="80">
        <v>11</v>
      </c>
      <c r="P30" s="80">
        <v>12</v>
      </c>
      <c r="Q30" s="80">
        <v>13</v>
      </c>
      <c r="R30" s="80">
        <v>14</v>
      </c>
      <c r="S30" s="80">
        <v>15</v>
      </c>
      <c r="T30" s="80">
        <v>16</v>
      </c>
      <c r="U30" s="80">
        <v>17</v>
      </c>
      <c r="V30" s="80">
        <v>18</v>
      </c>
      <c r="W30" s="80">
        <v>19</v>
      </c>
      <c r="X30" s="80">
        <v>20</v>
      </c>
      <c r="Y30" s="80">
        <v>21</v>
      </c>
      <c r="Z30" s="80">
        <v>22</v>
      </c>
      <c r="AA30" s="80">
        <v>23</v>
      </c>
      <c r="AB30" s="80">
        <v>24</v>
      </c>
      <c r="AC30" s="80">
        <v>25</v>
      </c>
      <c r="AD30" s="80">
        <v>26</v>
      </c>
      <c r="AE30" s="80">
        <v>27</v>
      </c>
      <c r="AF30" s="80">
        <v>28</v>
      </c>
      <c r="AG30" s="80">
        <v>29</v>
      </c>
      <c r="AH30" s="80">
        <v>30</v>
      </c>
      <c r="AI30" s="80">
        <v>31</v>
      </c>
    </row>
    <row r="31" spans="1:35" s="61" customFormat="1" ht="49.5" hidden="1">
      <c r="A31" s="41"/>
      <c r="B31" s="41"/>
      <c r="C31" s="89" t="s">
        <v>37</v>
      </c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 t="s">
        <v>4</v>
      </c>
      <c r="W31" s="90" t="s">
        <v>5</v>
      </c>
      <c r="X31" s="90" t="s">
        <v>6</v>
      </c>
      <c r="Y31" s="90" t="s">
        <v>7</v>
      </c>
      <c r="Z31" s="90" t="s">
        <v>8</v>
      </c>
      <c r="AA31" s="90" t="s">
        <v>9</v>
      </c>
      <c r="AB31" s="90" t="s">
        <v>10</v>
      </c>
      <c r="AC31" s="90" t="s">
        <v>4</v>
      </c>
      <c r="AD31" s="90" t="s">
        <v>5</v>
      </c>
      <c r="AE31" s="90" t="s">
        <v>6</v>
      </c>
      <c r="AF31" s="90" t="s">
        <v>7</v>
      </c>
      <c r="AG31" s="90" t="s">
        <v>8</v>
      </c>
      <c r="AH31" s="90" t="s">
        <v>9</v>
      </c>
      <c r="AI31" s="90" t="s">
        <v>10</v>
      </c>
    </row>
    <row r="32" spans="1:35" s="66" customFormat="1" ht="12.75" hidden="1">
      <c r="A32" s="65"/>
      <c r="B32" s="65"/>
      <c r="C32" s="91" t="s">
        <v>25</v>
      </c>
      <c r="D32" s="91"/>
      <c r="E32" s="92">
        <v>15</v>
      </c>
      <c r="F32" s="92">
        <v>16</v>
      </c>
      <c r="G32" s="92">
        <v>17</v>
      </c>
      <c r="H32" s="92">
        <v>18</v>
      </c>
      <c r="I32" s="92">
        <v>19</v>
      </c>
      <c r="J32" s="92">
        <v>20</v>
      </c>
      <c r="K32" s="92">
        <v>21</v>
      </c>
      <c r="L32" s="92">
        <v>22</v>
      </c>
      <c r="M32" s="92">
        <v>23</v>
      </c>
      <c r="N32" s="92">
        <v>24</v>
      </c>
      <c r="O32" s="92">
        <v>25</v>
      </c>
      <c r="P32" s="92">
        <v>26</v>
      </c>
      <c r="Q32" s="92">
        <v>27</v>
      </c>
      <c r="R32" s="92">
        <v>28</v>
      </c>
      <c r="S32" s="92">
        <v>29</v>
      </c>
      <c r="T32" s="92">
        <v>30</v>
      </c>
      <c r="U32" s="92">
        <v>31</v>
      </c>
      <c r="V32" s="92">
        <v>1</v>
      </c>
      <c r="W32" s="92">
        <v>2</v>
      </c>
      <c r="X32" s="92">
        <v>3</v>
      </c>
      <c r="Y32" s="92">
        <v>4</v>
      </c>
      <c r="Z32" s="92">
        <v>5</v>
      </c>
      <c r="AA32" s="92">
        <v>6</v>
      </c>
      <c r="AB32" s="92">
        <v>7</v>
      </c>
      <c r="AC32" s="92">
        <v>8</v>
      </c>
      <c r="AD32" s="92">
        <v>9</v>
      </c>
      <c r="AE32" s="92">
        <v>10</v>
      </c>
      <c r="AF32" s="92">
        <v>11</v>
      </c>
      <c r="AG32" s="92">
        <v>12</v>
      </c>
      <c r="AH32" s="92">
        <v>13</v>
      </c>
      <c r="AI32" s="92">
        <v>14</v>
      </c>
    </row>
    <row r="33" spans="1:35" s="61" customFormat="1" ht="12" hidden="1">
      <c r="A33" s="41"/>
      <c r="B33" s="41"/>
      <c r="C33" s="89" t="s">
        <v>38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s="66" customFormat="1" ht="12.75" hidden="1">
      <c r="A34" s="65"/>
      <c r="B34" s="65"/>
      <c r="C34" s="91" t="s">
        <v>18</v>
      </c>
      <c r="D34" s="91"/>
      <c r="E34" s="92">
        <v>15</v>
      </c>
      <c r="F34" s="92">
        <v>16</v>
      </c>
      <c r="G34" s="92">
        <v>17</v>
      </c>
      <c r="H34" s="92">
        <v>18</v>
      </c>
      <c r="I34" s="92">
        <v>19</v>
      </c>
      <c r="J34" s="92">
        <v>20</v>
      </c>
      <c r="K34" s="92">
        <v>21</v>
      </c>
      <c r="L34" s="92">
        <v>22</v>
      </c>
      <c r="M34" s="92">
        <v>23</v>
      </c>
      <c r="N34" s="92">
        <v>24</v>
      </c>
      <c r="O34" s="92">
        <v>25</v>
      </c>
      <c r="P34" s="92">
        <v>26</v>
      </c>
      <c r="Q34" s="92">
        <v>27</v>
      </c>
      <c r="R34" s="92">
        <v>28</v>
      </c>
      <c r="S34" s="92">
        <v>29</v>
      </c>
      <c r="T34" s="92">
        <v>30</v>
      </c>
      <c r="U34" s="92">
        <v>31</v>
      </c>
      <c r="V34" s="92">
        <v>1</v>
      </c>
      <c r="W34" s="92">
        <v>2</v>
      </c>
      <c r="X34" s="92">
        <v>3</v>
      </c>
      <c r="Y34" s="92">
        <v>4</v>
      </c>
      <c r="Z34" s="92">
        <v>5</v>
      </c>
      <c r="AA34" s="92">
        <v>6</v>
      </c>
      <c r="AB34" s="92">
        <v>7</v>
      </c>
      <c r="AC34" s="92">
        <v>8</v>
      </c>
      <c r="AD34" s="92">
        <v>9</v>
      </c>
      <c r="AE34" s="92">
        <v>10</v>
      </c>
      <c r="AF34" s="92">
        <v>11</v>
      </c>
      <c r="AG34" s="92">
        <v>12</v>
      </c>
      <c r="AH34" s="92">
        <v>13</v>
      </c>
      <c r="AI34" s="92">
        <v>14</v>
      </c>
    </row>
    <row r="35" spans="1:35" s="61" customFormat="1" ht="12" hidden="1">
      <c r="A35" s="41"/>
      <c r="B35" s="41"/>
      <c r="C35" s="89" t="s">
        <v>39</v>
      </c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s="66" customFormat="1" ht="12.75" hidden="1">
      <c r="A36" s="65"/>
      <c r="B36" s="65"/>
      <c r="C36" s="91" t="s">
        <v>19</v>
      </c>
      <c r="D36" s="91"/>
      <c r="E36" s="92">
        <v>15</v>
      </c>
      <c r="F36" s="92">
        <v>16</v>
      </c>
      <c r="G36" s="92">
        <v>17</v>
      </c>
      <c r="H36" s="92">
        <v>18</v>
      </c>
      <c r="I36" s="92">
        <v>19</v>
      </c>
      <c r="J36" s="92">
        <v>20</v>
      </c>
      <c r="K36" s="92">
        <v>21</v>
      </c>
      <c r="L36" s="92">
        <v>22</v>
      </c>
      <c r="M36" s="92">
        <v>23</v>
      </c>
      <c r="N36" s="92">
        <v>24</v>
      </c>
      <c r="O36" s="92">
        <v>25</v>
      </c>
      <c r="P36" s="92">
        <v>26</v>
      </c>
      <c r="Q36" s="92">
        <v>27</v>
      </c>
      <c r="R36" s="92">
        <v>28</v>
      </c>
      <c r="S36" s="92"/>
      <c r="T36" s="92"/>
      <c r="U36" s="92"/>
      <c r="V36" s="92">
        <v>1</v>
      </c>
      <c r="W36" s="92">
        <v>2</v>
      </c>
      <c r="X36" s="92">
        <v>3</v>
      </c>
      <c r="Y36" s="92">
        <v>4</v>
      </c>
      <c r="Z36" s="92">
        <v>5</v>
      </c>
      <c r="AA36" s="92">
        <v>6</v>
      </c>
      <c r="AB36" s="92">
        <v>7</v>
      </c>
      <c r="AC36" s="92">
        <v>8</v>
      </c>
      <c r="AD36" s="92">
        <v>9</v>
      </c>
      <c r="AE36" s="92">
        <v>10</v>
      </c>
      <c r="AF36" s="92">
        <v>11</v>
      </c>
      <c r="AG36" s="92">
        <v>12</v>
      </c>
      <c r="AH36" s="92">
        <v>13</v>
      </c>
      <c r="AI36" s="92">
        <v>14</v>
      </c>
    </row>
    <row r="37" spans="1:35" s="61" customFormat="1" ht="12" hidden="1">
      <c r="A37" s="41"/>
      <c r="B37" s="41"/>
      <c r="C37" s="89" t="s">
        <v>40</v>
      </c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1:35" s="66" customFormat="1" ht="12.75" hidden="1">
      <c r="A38" s="65"/>
      <c r="B38" s="65"/>
      <c r="C38" s="91" t="s">
        <v>20</v>
      </c>
      <c r="D38" s="91"/>
      <c r="E38" s="92">
        <v>15</v>
      </c>
      <c r="F38" s="92">
        <v>16</v>
      </c>
      <c r="G38" s="92">
        <v>17</v>
      </c>
      <c r="H38" s="92">
        <v>18</v>
      </c>
      <c r="I38" s="92">
        <v>19</v>
      </c>
      <c r="J38" s="92">
        <v>20</v>
      </c>
      <c r="K38" s="92">
        <v>21</v>
      </c>
      <c r="L38" s="92">
        <v>22</v>
      </c>
      <c r="M38" s="92">
        <v>23</v>
      </c>
      <c r="N38" s="92">
        <v>24</v>
      </c>
      <c r="O38" s="92">
        <v>25</v>
      </c>
      <c r="P38" s="92">
        <v>26</v>
      </c>
      <c r="Q38" s="92">
        <v>27</v>
      </c>
      <c r="R38" s="92">
        <v>28</v>
      </c>
      <c r="S38" s="92">
        <v>29</v>
      </c>
      <c r="T38" s="92">
        <v>30</v>
      </c>
      <c r="U38" s="92">
        <v>31</v>
      </c>
      <c r="V38" s="92">
        <v>1</v>
      </c>
      <c r="W38" s="92">
        <v>2</v>
      </c>
      <c r="X38" s="92">
        <v>3</v>
      </c>
      <c r="Y38" s="92">
        <v>4</v>
      </c>
      <c r="Z38" s="92">
        <v>5</v>
      </c>
      <c r="AA38" s="92">
        <v>6</v>
      </c>
      <c r="AB38" s="92">
        <v>7</v>
      </c>
      <c r="AC38" s="92">
        <v>8</v>
      </c>
      <c r="AD38" s="92">
        <v>9</v>
      </c>
      <c r="AE38" s="92">
        <v>10</v>
      </c>
      <c r="AF38" s="92">
        <v>11</v>
      </c>
      <c r="AG38" s="92">
        <v>12</v>
      </c>
      <c r="AH38" s="92">
        <v>13</v>
      </c>
      <c r="AI38" s="92">
        <v>14</v>
      </c>
    </row>
    <row r="39" spans="1:35" s="61" customFormat="1" ht="12" hidden="1">
      <c r="A39" s="41"/>
      <c r="B39" s="41"/>
      <c r="C39" s="89" t="s">
        <v>41</v>
      </c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s="66" customFormat="1" ht="12.75" hidden="1">
      <c r="A40" s="65"/>
      <c r="B40" s="65"/>
      <c r="C40" s="91" t="s">
        <v>13</v>
      </c>
      <c r="D40" s="91"/>
      <c r="E40" s="92">
        <v>15</v>
      </c>
      <c r="F40" s="92">
        <v>16</v>
      </c>
      <c r="G40" s="92">
        <v>17</v>
      </c>
      <c r="H40" s="92">
        <v>18</v>
      </c>
      <c r="I40" s="92">
        <v>19</v>
      </c>
      <c r="J40" s="92">
        <v>20</v>
      </c>
      <c r="K40" s="92">
        <v>21</v>
      </c>
      <c r="L40" s="92">
        <v>22</v>
      </c>
      <c r="M40" s="92">
        <v>23</v>
      </c>
      <c r="N40" s="92">
        <v>24</v>
      </c>
      <c r="O40" s="92">
        <v>25</v>
      </c>
      <c r="P40" s="92">
        <v>26</v>
      </c>
      <c r="Q40" s="92">
        <v>27</v>
      </c>
      <c r="R40" s="92">
        <v>28</v>
      </c>
      <c r="S40" s="92">
        <v>29</v>
      </c>
      <c r="T40" s="92">
        <v>30</v>
      </c>
      <c r="U40" s="92"/>
      <c r="V40" s="92">
        <v>1</v>
      </c>
      <c r="W40" s="92">
        <v>2</v>
      </c>
      <c r="X40" s="92">
        <v>3</v>
      </c>
      <c r="Y40" s="92">
        <v>4</v>
      </c>
      <c r="Z40" s="92">
        <v>5</v>
      </c>
      <c r="AA40" s="92">
        <v>6</v>
      </c>
      <c r="AB40" s="92">
        <v>7</v>
      </c>
      <c r="AC40" s="92">
        <v>8</v>
      </c>
      <c r="AD40" s="92">
        <v>9</v>
      </c>
      <c r="AE40" s="92">
        <v>10</v>
      </c>
      <c r="AF40" s="92">
        <v>11</v>
      </c>
      <c r="AG40" s="92">
        <v>12</v>
      </c>
      <c r="AH40" s="92">
        <v>13</v>
      </c>
      <c r="AI40" s="92">
        <v>14</v>
      </c>
    </row>
    <row r="41" spans="1:35" s="61" customFormat="1" ht="12" hidden="1">
      <c r="A41" s="41"/>
      <c r="B41" s="41"/>
      <c r="C41" s="89" t="s">
        <v>42</v>
      </c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s="66" customFormat="1" ht="12.75" hidden="1">
      <c r="A42" s="65"/>
      <c r="B42" s="65"/>
      <c r="C42" s="91" t="s">
        <v>14</v>
      </c>
      <c r="D42" s="91"/>
      <c r="E42" s="92">
        <v>15</v>
      </c>
      <c r="F42" s="92">
        <v>16</v>
      </c>
      <c r="G42" s="92">
        <v>17</v>
      </c>
      <c r="H42" s="92">
        <v>18</v>
      </c>
      <c r="I42" s="92">
        <v>19</v>
      </c>
      <c r="J42" s="92">
        <v>20</v>
      </c>
      <c r="K42" s="92">
        <v>21</v>
      </c>
      <c r="L42" s="92">
        <v>22</v>
      </c>
      <c r="M42" s="92">
        <v>23</v>
      </c>
      <c r="N42" s="92">
        <v>24</v>
      </c>
      <c r="O42" s="92">
        <v>25</v>
      </c>
      <c r="P42" s="92">
        <v>26</v>
      </c>
      <c r="Q42" s="92">
        <v>27</v>
      </c>
      <c r="R42" s="92">
        <v>28</v>
      </c>
      <c r="S42" s="92">
        <v>29</v>
      </c>
      <c r="T42" s="92">
        <v>30</v>
      </c>
      <c r="U42" s="92">
        <v>31</v>
      </c>
      <c r="V42" s="92">
        <v>1</v>
      </c>
      <c r="W42" s="92">
        <v>2</v>
      </c>
      <c r="X42" s="92">
        <v>3</v>
      </c>
      <c r="Y42" s="92">
        <v>4</v>
      </c>
      <c r="Z42" s="92">
        <v>5</v>
      </c>
      <c r="AA42" s="92">
        <v>6</v>
      </c>
      <c r="AB42" s="92">
        <v>7</v>
      </c>
      <c r="AC42" s="92">
        <v>8</v>
      </c>
      <c r="AD42" s="92">
        <v>9</v>
      </c>
      <c r="AE42" s="92">
        <v>10</v>
      </c>
      <c r="AF42" s="92">
        <v>11</v>
      </c>
      <c r="AG42" s="92">
        <v>12</v>
      </c>
      <c r="AH42" s="92">
        <v>13</v>
      </c>
      <c r="AI42" s="92">
        <v>14</v>
      </c>
    </row>
    <row r="43" spans="1:35" s="61" customFormat="1" ht="12" hidden="1">
      <c r="A43" s="41"/>
      <c r="B43" s="41"/>
      <c r="C43" s="89" t="s">
        <v>43</v>
      </c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s="66" customFormat="1" ht="12.75" hidden="1">
      <c r="A44" s="65"/>
      <c r="B44" s="65"/>
      <c r="C44" s="91" t="s">
        <v>15</v>
      </c>
      <c r="D44" s="91"/>
      <c r="E44" s="92">
        <v>15</v>
      </c>
      <c r="F44" s="92">
        <v>16</v>
      </c>
      <c r="G44" s="92">
        <v>17</v>
      </c>
      <c r="H44" s="92">
        <v>18</v>
      </c>
      <c r="I44" s="92">
        <v>19</v>
      </c>
      <c r="J44" s="92">
        <v>20</v>
      </c>
      <c r="K44" s="92">
        <v>21</v>
      </c>
      <c r="L44" s="92">
        <v>22</v>
      </c>
      <c r="M44" s="92">
        <v>23</v>
      </c>
      <c r="N44" s="92">
        <v>24</v>
      </c>
      <c r="O44" s="92">
        <v>25</v>
      </c>
      <c r="P44" s="92">
        <v>26</v>
      </c>
      <c r="Q44" s="92">
        <v>27</v>
      </c>
      <c r="R44" s="92">
        <v>28</v>
      </c>
      <c r="S44" s="92">
        <v>29</v>
      </c>
      <c r="T44" s="92">
        <v>30</v>
      </c>
      <c r="U44" s="92"/>
      <c r="V44" s="92">
        <v>1</v>
      </c>
      <c r="W44" s="92">
        <v>2</v>
      </c>
      <c r="X44" s="92">
        <v>3</v>
      </c>
      <c r="Y44" s="92">
        <v>4</v>
      </c>
      <c r="Z44" s="92">
        <v>5</v>
      </c>
      <c r="AA44" s="92">
        <v>6</v>
      </c>
      <c r="AB44" s="92">
        <v>7</v>
      </c>
      <c r="AC44" s="92">
        <v>8</v>
      </c>
      <c r="AD44" s="92">
        <v>9</v>
      </c>
      <c r="AE44" s="92">
        <v>10</v>
      </c>
      <c r="AF44" s="92">
        <v>11</v>
      </c>
      <c r="AG44" s="92">
        <v>12</v>
      </c>
      <c r="AH44" s="92">
        <v>13</v>
      </c>
      <c r="AI44" s="92">
        <v>14</v>
      </c>
    </row>
    <row r="45" spans="1:35" s="61" customFormat="1" ht="21" hidden="1">
      <c r="A45" s="41"/>
      <c r="B45" s="41"/>
      <c r="C45" s="89" t="s">
        <v>44</v>
      </c>
      <c r="D45" s="89"/>
      <c r="E45" s="90" t="s">
        <v>5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1:35" s="66" customFormat="1" ht="12.75" hidden="1">
      <c r="A46" s="65"/>
      <c r="B46" s="65"/>
      <c r="C46" s="91" t="s">
        <v>16</v>
      </c>
      <c r="D46" s="91"/>
      <c r="E46" s="92">
        <v>15</v>
      </c>
      <c r="F46" s="92">
        <v>16</v>
      </c>
      <c r="G46" s="92">
        <v>17</v>
      </c>
      <c r="H46" s="92">
        <v>18</v>
      </c>
      <c r="I46" s="92">
        <v>19</v>
      </c>
      <c r="J46" s="92">
        <v>20</v>
      </c>
      <c r="K46" s="92">
        <v>21</v>
      </c>
      <c r="L46" s="92">
        <v>22</v>
      </c>
      <c r="M46" s="92">
        <v>23</v>
      </c>
      <c r="N46" s="92">
        <v>24</v>
      </c>
      <c r="O46" s="92">
        <v>25</v>
      </c>
      <c r="P46" s="92">
        <v>26</v>
      </c>
      <c r="Q46" s="92">
        <v>27</v>
      </c>
      <c r="R46" s="92">
        <v>28</v>
      </c>
      <c r="S46" s="92">
        <v>29</v>
      </c>
      <c r="T46" s="92">
        <v>30</v>
      </c>
      <c r="U46" s="92">
        <v>31</v>
      </c>
      <c r="V46" s="92">
        <v>1</v>
      </c>
      <c r="W46" s="92">
        <v>2</v>
      </c>
      <c r="X46" s="92">
        <v>3</v>
      </c>
      <c r="Y46" s="92">
        <v>4</v>
      </c>
      <c r="Z46" s="92">
        <v>5</v>
      </c>
      <c r="AA46" s="92">
        <v>6</v>
      </c>
      <c r="AB46" s="92">
        <v>7</v>
      </c>
      <c r="AC46" s="92">
        <v>8</v>
      </c>
      <c r="AD46" s="92">
        <v>9</v>
      </c>
      <c r="AE46" s="92">
        <v>10</v>
      </c>
      <c r="AF46" s="92">
        <v>11</v>
      </c>
      <c r="AG46" s="92">
        <v>12</v>
      </c>
      <c r="AH46" s="92">
        <v>13</v>
      </c>
      <c r="AI46" s="92">
        <v>14</v>
      </c>
    </row>
    <row r="47" spans="1:35" s="61" customFormat="1" ht="12" hidden="1">
      <c r="A47" s="41"/>
      <c r="B47" s="41"/>
      <c r="C47" s="89" t="s">
        <v>45</v>
      </c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1:35" s="66" customFormat="1" ht="12.75" hidden="1">
      <c r="A48" s="65"/>
      <c r="B48" s="65"/>
      <c r="C48" s="91" t="s">
        <v>17</v>
      </c>
      <c r="D48" s="91"/>
      <c r="E48" s="92">
        <v>15</v>
      </c>
      <c r="F48" s="92">
        <v>16</v>
      </c>
      <c r="G48" s="92">
        <v>17</v>
      </c>
      <c r="H48" s="92">
        <v>18</v>
      </c>
      <c r="I48" s="92">
        <v>19</v>
      </c>
      <c r="J48" s="92">
        <v>20</v>
      </c>
      <c r="K48" s="92">
        <v>21</v>
      </c>
      <c r="L48" s="92">
        <v>22</v>
      </c>
      <c r="M48" s="92">
        <v>23</v>
      </c>
      <c r="N48" s="92">
        <v>24</v>
      </c>
      <c r="O48" s="92">
        <v>25</v>
      </c>
      <c r="P48" s="92">
        <v>26</v>
      </c>
      <c r="Q48" s="92">
        <v>27</v>
      </c>
      <c r="R48" s="92">
        <v>28</v>
      </c>
      <c r="S48" s="92">
        <v>29</v>
      </c>
      <c r="T48" s="92">
        <v>30</v>
      </c>
      <c r="U48" s="92">
        <v>31</v>
      </c>
      <c r="V48" s="92">
        <v>1</v>
      </c>
      <c r="W48" s="92">
        <v>2</v>
      </c>
      <c r="X48" s="92">
        <v>3</v>
      </c>
      <c r="Y48" s="92">
        <v>4</v>
      </c>
      <c r="Z48" s="92">
        <v>5</v>
      </c>
      <c r="AA48" s="92">
        <v>6</v>
      </c>
      <c r="AB48" s="92">
        <v>7</v>
      </c>
      <c r="AC48" s="92">
        <v>8</v>
      </c>
      <c r="AD48" s="92">
        <v>9</v>
      </c>
      <c r="AE48" s="92">
        <v>10</v>
      </c>
      <c r="AF48" s="92">
        <v>11</v>
      </c>
      <c r="AG48" s="92">
        <v>12</v>
      </c>
      <c r="AH48" s="92">
        <v>13</v>
      </c>
      <c r="AI48" s="92">
        <v>14</v>
      </c>
    </row>
    <row r="49" spans="1:35" s="61" customFormat="1" ht="12" hidden="1">
      <c r="A49" s="41"/>
      <c r="B49" s="41"/>
      <c r="C49" s="89" t="s">
        <v>46</v>
      </c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1:35" s="66" customFormat="1" ht="12.75" hidden="1">
      <c r="A50" s="65"/>
      <c r="B50" s="65"/>
      <c r="C50" s="91" t="s">
        <v>22</v>
      </c>
      <c r="D50" s="91"/>
      <c r="E50" s="92">
        <v>15</v>
      </c>
      <c r="F50" s="92">
        <v>16</v>
      </c>
      <c r="G50" s="92">
        <v>17</v>
      </c>
      <c r="H50" s="92">
        <v>18</v>
      </c>
      <c r="I50" s="92">
        <v>19</v>
      </c>
      <c r="J50" s="92">
        <v>20</v>
      </c>
      <c r="K50" s="92">
        <v>21</v>
      </c>
      <c r="L50" s="92">
        <v>22</v>
      </c>
      <c r="M50" s="92">
        <v>23</v>
      </c>
      <c r="N50" s="92">
        <v>24</v>
      </c>
      <c r="O50" s="92">
        <v>25</v>
      </c>
      <c r="P50" s="92">
        <v>26</v>
      </c>
      <c r="Q50" s="92">
        <v>27</v>
      </c>
      <c r="R50" s="92">
        <v>28</v>
      </c>
      <c r="S50" s="92">
        <v>29</v>
      </c>
      <c r="T50" s="92">
        <v>30</v>
      </c>
      <c r="U50" s="92"/>
      <c r="V50" s="92">
        <v>1</v>
      </c>
      <c r="W50" s="92">
        <v>2</v>
      </c>
      <c r="X50" s="92">
        <v>3</v>
      </c>
      <c r="Y50" s="92">
        <v>4</v>
      </c>
      <c r="Z50" s="92">
        <v>5</v>
      </c>
      <c r="AA50" s="92">
        <v>6</v>
      </c>
      <c r="AB50" s="92">
        <v>7</v>
      </c>
      <c r="AC50" s="92">
        <v>8</v>
      </c>
      <c r="AD50" s="92">
        <v>9</v>
      </c>
      <c r="AE50" s="92">
        <v>10</v>
      </c>
      <c r="AF50" s="92">
        <v>11</v>
      </c>
      <c r="AG50" s="92">
        <v>12</v>
      </c>
      <c r="AH50" s="92">
        <v>13</v>
      </c>
      <c r="AI50" s="92">
        <v>14</v>
      </c>
    </row>
    <row r="51" spans="1:35" s="61" customFormat="1" ht="12" hidden="1">
      <c r="A51" s="41"/>
      <c r="B51" s="41"/>
      <c r="C51" s="89" t="s">
        <v>47</v>
      </c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5" s="66" customFormat="1" ht="12.75" hidden="1">
      <c r="A52" s="65"/>
      <c r="B52" s="65"/>
      <c r="C52" s="91" t="s">
        <v>23</v>
      </c>
      <c r="D52" s="91"/>
      <c r="E52" s="92">
        <v>15</v>
      </c>
      <c r="F52" s="92">
        <v>16</v>
      </c>
      <c r="G52" s="92">
        <v>17</v>
      </c>
      <c r="H52" s="92">
        <v>18</v>
      </c>
      <c r="I52" s="92">
        <v>19</v>
      </c>
      <c r="J52" s="92">
        <v>20</v>
      </c>
      <c r="K52" s="92">
        <v>21</v>
      </c>
      <c r="L52" s="92">
        <v>22</v>
      </c>
      <c r="M52" s="92">
        <v>23</v>
      </c>
      <c r="N52" s="92">
        <v>24</v>
      </c>
      <c r="O52" s="92">
        <v>25</v>
      </c>
      <c r="P52" s="92">
        <v>26</v>
      </c>
      <c r="Q52" s="92">
        <v>27</v>
      </c>
      <c r="R52" s="92">
        <v>28</v>
      </c>
      <c r="S52" s="92">
        <v>29</v>
      </c>
      <c r="T52" s="92">
        <v>30</v>
      </c>
      <c r="U52" s="92">
        <v>31</v>
      </c>
      <c r="V52" s="92">
        <v>1</v>
      </c>
      <c r="W52" s="92">
        <v>2</v>
      </c>
      <c r="X52" s="92">
        <v>3</v>
      </c>
      <c r="Y52" s="92">
        <v>4</v>
      </c>
      <c r="Z52" s="92">
        <v>5</v>
      </c>
      <c r="AA52" s="92">
        <v>6</v>
      </c>
      <c r="AB52" s="92">
        <v>7</v>
      </c>
      <c r="AC52" s="92">
        <v>8</v>
      </c>
      <c r="AD52" s="92">
        <v>9</v>
      </c>
      <c r="AE52" s="92">
        <v>10</v>
      </c>
      <c r="AF52" s="92">
        <v>11</v>
      </c>
      <c r="AG52" s="92">
        <v>12</v>
      </c>
      <c r="AH52" s="92">
        <v>13</v>
      </c>
      <c r="AI52" s="92">
        <v>14</v>
      </c>
    </row>
    <row r="53" spans="1:35" s="61" customFormat="1" ht="12" hidden="1">
      <c r="A53" s="41"/>
      <c r="B53" s="41"/>
      <c r="C53" s="89" t="s">
        <v>48</v>
      </c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s="66" customFormat="1" ht="12.75" hidden="1">
      <c r="A54" s="65"/>
      <c r="B54" s="65"/>
      <c r="C54" s="91" t="s">
        <v>24</v>
      </c>
      <c r="D54" s="91"/>
      <c r="E54" s="92">
        <v>15</v>
      </c>
      <c r="F54" s="92">
        <v>16</v>
      </c>
      <c r="G54" s="92">
        <v>17</v>
      </c>
      <c r="H54" s="92">
        <v>18</v>
      </c>
      <c r="I54" s="92">
        <v>19</v>
      </c>
      <c r="J54" s="92">
        <v>20</v>
      </c>
      <c r="K54" s="92">
        <v>21</v>
      </c>
      <c r="L54" s="92">
        <v>22</v>
      </c>
      <c r="M54" s="92">
        <v>23</v>
      </c>
      <c r="N54" s="92">
        <v>24</v>
      </c>
      <c r="O54" s="92">
        <v>25</v>
      </c>
      <c r="P54" s="92">
        <v>26</v>
      </c>
      <c r="Q54" s="92">
        <v>27</v>
      </c>
      <c r="R54" s="92">
        <v>28</v>
      </c>
      <c r="S54" s="92">
        <v>29</v>
      </c>
      <c r="T54" s="92">
        <v>30</v>
      </c>
      <c r="U54" s="92"/>
      <c r="V54" s="92">
        <v>1</v>
      </c>
      <c r="W54" s="92">
        <v>2</v>
      </c>
      <c r="X54" s="92">
        <v>3</v>
      </c>
      <c r="Y54" s="92">
        <v>4</v>
      </c>
      <c r="Z54" s="92">
        <v>5</v>
      </c>
      <c r="AA54" s="92">
        <v>6</v>
      </c>
      <c r="AB54" s="92">
        <v>7</v>
      </c>
      <c r="AC54" s="92">
        <v>8</v>
      </c>
      <c r="AD54" s="92">
        <v>9</v>
      </c>
      <c r="AE54" s="92">
        <v>10</v>
      </c>
      <c r="AF54" s="92">
        <v>11</v>
      </c>
      <c r="AG54" s="92">
        <v>12</v>
      </c>
      <c r="AH54" s="92">
        <v>13</v>
      </c>
      <c r="AI54" s="92">
        <v>14</v>
      </c>
    </row>
    <row r="55" spans="1:35" s="61" customFormat="1" ht="12" hidden="1">
      <c r="A55" s="41"/>
      <c r="B55" s="41"/>
      <c r="C55" s="89" t="s">
        <v>49</v>
      </c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35" s="66" customFormat="1" ht="12.75" hidden="1">
      <c r="A56" s="65"/>
      <c r="B56" s="65"/>
      <c r="C56" s="91" t="s">
        <v>25</v>
      </c>
      <c r="D56" s="91"/>
      <c r="E56" s="92">
        <v>15</v>
      </c>
      <c r="F56" s="92">
        <v>16</v>
      </c>
      <c r="G56" s="92">
        <v>17</v>
      </c>
      <c r="H56" s="92">
        <v>18</v>
      </c>
      <c r="I56" s="92">
        <v>19</v>
      </c>
      <c r="J56" s="92">
        <v>20</v>
      </c>
      <c r="K56" s="92">
        <v>21</v>
      </c>
      <c r="L56" s="92">
        <v>22</v>
      </c>
      <c r="M56" s="92">
        <v>23</v>
      </c>
      <c r="N56" s="92">
        <v>24</v>
      </c>
      <c r="O56" s="92">
        <v>25</v>
      </c>
      <c r="P56" s="92">
        <v>26</v>
      </c>
      <c r="Q56" s="92">
        <v>27</v>
      </c>
      <c r="R56" s="92">
        <v>28</v>
      </c>
      <c r="S56" s="92">
        <v>29</v>
      </c>
      <c r="T56" s="92">
        <v>30</v>
      </c>
      <c r="U56" s="92">
        <v>31</v>
      </c>
      <c r="V56" s="92">
        <v>1</v>
      </c>
      <c r="W56" s="92">
        <v>2</v>
      </c>
      <c r="X56" s="92">
        <v>3</v>
      </c>
      <c r="Y56" s="92">
        <v>4</v>
      </c>
      <c r="Z56" s="92">
        <v>5</v>
      </c>
      <c r="AA56" s="92">
        <v>6</v>
      </c>
      <c r="AB56" s="92">
        <v>7</v>
      </c>
      <c r="AC56" s="92">
        <v>8</v>
      </c>
      <c r="AD56" s="92">
        <v>9</v>
      </c>
      <c r="AE56" s="92">
        <v>10</v>
      </c>
      <c r="AF56" s="92">
        <v>11</v>
      </c>
      <c r="AG56" s="92">
        <v>12</v>
      </c>
      <c r="AH56" s="92">
        <v>13</v>
      </c>
      <c r="AI56" s="92">
        <v>14</v>
      </c>
    </row>
    <row r="57" spans="1:35" s="61" customFormat="1" ht="12" hidden="1">
      <c r="A57" s="2"/>
      <c r="B57" s="2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</row>
    <row r="58" spans="1:35" s="61" customFormat="1" ht="12" hidden="1">
      <c r="A58" s="2"/>
      <c r="B58" s="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</row>
    <row r="59" spans="1:35" s="61" customFormat="1" ht="12" hidden="1">
      <c r="A59" s="2"/>
      <c r="B59" s="2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</row>
    <row r="60" spans="1:35" s="61" customFormat="1" ht="12" hidden="1">
      <c r="A60" s="2"/>
      <c r="B60" s="2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</row>
    <row r="61" spans="1:35" s="61" customFormat="1" ht="12" hidden="1">
      <c r="A61" s="2"/>
      <c r="B61" s="2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</row>
  </sheetData>
  <sheetProtection sheet="1" objects="1" scenarios="1"/>
  <mergeCells count="1">
    <mergeCell ref="E5:A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idarimali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AKÜ</cp:lastModifiedBy>
  <cp:lastPrinted>2022-02-01T15:31:38Z</cp:lastPrinted>
  <dcterms:created xsi:type="dcterms:W3CDTF">2003-04-17T15:11:25Z</dcterms:created>
  <dcterms:modified xsi:type="dcterms:W3CDTF">2022-02-01T15:32:01Z</dcterms:modified>
  <cp:category/>
  <cp:version/>
  <cp:contentType/>
  <cp:contentStatus/>
</cp:coreProperties>
</file>